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73" activeTab="3"/>
  </bookViews>
  <sheets>
    <sheet name="部门收支总体情况表" sheetId="28" r:id="rId1"/>
    <sheet name="部门收入总体情况表" sheetId="14" r:id="rId2"/>
    <sheet name="部门支出总体情况表（03表）" sheetId="26" r:id="rId3"/>
    <sheet name="一般公共预算支出情况表（公开1）" sheetId="15" r:id="rId4"/>
    <sheet name="财政拨款收支总体情况表（公开3）" sheetId="13" r:id="rId5"/>
    <sheet name="一般公共预算基本支出表（公开4）" sheetId="12" r:id="rId6"/>
    <sheet name="政府性基金预算支出情况表（公开5）" sheetId="11" r:id="rId7"/>
    <sheet name="一般公共预算三公经费预算表" sheetId="20" r:id="rId8"/>
    <sheet name="预算项目绩效目标表" sheetId="30" r:id="rId9"/>
    <sheet name="整体支出绩效目标表" sheetId="29" r:id="rId10"/>
    <sheet name="部门预算支出经济科目分类表" sheetId="31" r:id="rId11"/>
    <sheet name="政府预算经济科目分类表" sheetId="32" r:id="rId12"/>
  </sheets>
  <definedNames>
    <definedName name="_xlnm._FilterDatabase" localSheetId="2" hidden="1">'部门支出总体情况表（03表）'!$A$5:$X$134</definedName>
    <definedName name="_xlnm._FilterDatabase" localSheetId="3" hidden="1">'一般公共预算支出情况表（公开1）'!$A$6:$I$126</definedName>
    <definedName name="_xlnm.Print_Area" localSheetId="0">部门收支总体情况表!$A$1:$D$23</definedName>
    <definedName name="_xlnm.Print_Titles" localSheetId="10">部门预算支出经济科目分类表!$3:$3</definedName>
    <definedName name="_xlnm.Print_Titles" localSheetId="5">'一般公共预算基本支出表（公开4）'!$3:$3</definedName>
    <definedName name="_xlnm.Print_Titles" localSheetId="11">政府预算经济科目分类表!$3:$3</definedName>
  </definedNames>
  <calcPr calcId="144525"/>
</workbook>
</file>

<file path=xl/sharedStrings.xml><?xml version="1.0" encoding="utf-8"?>
<sst xmlns="http://schemas.openxmlformats.org/spreadsheetml/2006/main" count="1099" uniqueCount="803">
  <si>
    <t>2019年部门收支总体情况表</t>
  </si>
  <si>
    <t>编制单位：浏阳市财政局浏阳经济技术开发区分局</t>
  </si>
  <si>
    <t>单位:万元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</si>
  <si>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</si>
  <si>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</si>
  <si>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</si>
  <si>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</si>
  <si>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</si>
  <si>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</si>
  <si>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</si>
  <si>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</si>
  <si>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</si>
  <si>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</si>
  <si>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</si>
  <si>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</si>
  <si>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</si>
  <si>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</si>
  <si>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</si>
  <si>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</si>
  <si>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</si>
  <si>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</si>
  <si>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</si>
  <si>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</si>
  <si>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</si>
  <si>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</si>
  <si>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</si>
  <si>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</si>
  <si>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</si>
  <si>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</si>
  <si>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</si>
  <si>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</si>
  <si>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</si>
  <si>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</si>
  <si>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</si>
  <si>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</si>
  <si>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</si>
  <si>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</si>
  <si>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</si>
  <si>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</si>
  <si>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</si>
  <si>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</si>
  <si>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</si>
  <si>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2019年部门收入总体情况表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</si>
  <si>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</si>
  <si>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</si>
  <si>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</si>
  <si>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</si>
  <si>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</si>
  <si>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</si>
  <si>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</si>
  <si>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</si>
  <si>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</si>
  <si>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</si>
  <si>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其他收入（体制分成）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</si>
  <si>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</si>
  <si>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</si>
  <si>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</si>
  <si>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</si>
  <si>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</si>
  <si>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</si>
  <si>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其他收入</t>
  </si>
  <si>
    <t>上级补助收入</t>
  </si>
  <si>
    <t>浏阳市财政局浏阳经济技术开发区分局</t>
  </si>
  <si>
    <t>2019年部门支出总体情况表</t>
  </si>
  <si>
    <t>编制单位:浏阳市财政局浏阳经济技术开发区分局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</si>
  <si>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</si>
  <si>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</si>
  <si>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</si>
  <si>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</si>
  <si>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</si>
  <si>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</si>
  <si>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</si>
  <si>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</si>
  <si>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</si>
  <si>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</si>
  <si>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</si>
  <si>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</si>
  <si>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</si>
  <si>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</si>
  <si>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</si>
  <si>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</si>
  <si>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</si>
  <si>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</si>
  <si>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</si>
  <si>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</si>
  <si>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</si>
  <si>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</si>
  <si>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</si>
  <si>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</si>
  <si>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</si>
  <si>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</si>
  <si>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</si>
  <si>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</si>
  <si>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</si>
  <si>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</si>
  <si>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2010303</t>
  </si>
  <si>
    <t xml:space="preserve">  机关服务</t>
  </si>
  <si>
    <t>2010306</t>
  </si>
  <si>
    <t xml:space="preserve">  政务公开审批</t>
  </si>
  <si>
    <t>20104</t>
  </si>
  <si>
    <t>发展与改革事务</t>
  </si>
  <si>
    <t>2010401</t>
  </si>
  <si>
    <t>2010402</t>
  </si>
  <si>
    <t>20105</t>
  </si>
  <si>
    <t>统计信息事务</t>
  </si>
  <si>
    <t>2010505</t>
  </si>
  <si>
    <t xml:space="preserve">  专项统计业务</t>
  </si>
  <si>
    <t>20106</t>
  </si>
  <si>
    <t>财政事务</t>
  </si>
  <si>
    <t>2010601</t>
  </si>
  <si>
    <t>2010602</t>
  </si>
  <si>
    <t>2010605</t>
  </si>
  <si>
    <t xml:space="preserve">  财政国库业务</t>
  </si>
  <si>
    <t>2010607</t>
  </si>
  <si>
    <t xml:space="preserve">  信息化建设</t>
  </si>
  <si>
    <t>2010608</t>
  </si>
  <si>
    <t xml:space="preserve">  财政委托业务支出</t>
  </si>
  <si>
    <t>20107</t>
  </si>
  <si>
    <t>税收事务</t>
  </si>
  <si>
    <t>2010799</t>
  </si>
  <si>
    <t xml:space="preserve">  其他税收事务支出</t>
  </si>
  <si>
    <t>20111</t>
  </si>
  <si>
    <t>纪检监察事务</t>
  </si>
  <si>
    <t>2011101</t>
  </si>
  <si>
    <t>2011102</t>
  </si>
  <si>
    <t>20113</t>
  </si>
  <si>
    <t>商贸事务</t>
  </si>
  <si>
    <t>2011301</t>
  </si>
  <si>
    <t>2011308</t>
  </si>
  <si>
    <t xml:space="preserve">  招商引资</t>
  </si>
  <si>
    <t>20129</t>
  </si>
  <si>
    <t>群众团体事务</t>
  </si>
  <si>
    <t>2012901</t>
  </si>
  <si>
    <t>2012902</t>
  </si>
  <si>
    <t>2012999</t>
  </si>
  <si>
    <t xml:space="preserve">  其他群众团体事务支出</t>
  </si>
  <si>
    <t>20138</t>
  </si>
  <si>
    <t>市场监督管理事务</t>
  </si>
  <si>
    <t>2013801</t>
  </si>
  <si>
    <t>2013802</t>
  </si>
  <si>
    <t>204</t>
  </si>
  <si>
    <t>公共安全支出</t>
  </si>
  <si>
    <t>20402</t>
  </si>
  <si>
    <t>公安</t>
  </si>
  <si>
    <t>2040201</t>
  </si>
  <si>
    <t>2040203</t>
  </si>
  <si>
    <t>2040220</t>
  </si>
  <si>
    <t xml:space="preserve">  执法办案</t>
  </si>
  <si>
    <t>2040299</t>
  </si>
  <si>
    <t xml:space="preserve">  其他公安支出</t>
  </si>
  <si>
    <t>20406</t>
  </si>
  <si>
    <t>司法</t>
  </si>
  <si>
    <t>2040604</t>
  </si>
  <si>
    <t xml:space="preserve">  基层司法业务</t>
  </si>
  <si>
    <t>205</t>
  </si>
  <si>
    <t>教育支出</t>
  </si>
  <si>
    <t>20502</t>
  </si>
  <si>
    <t>普通教育</t>
  </si>
  <si>
    <t>2050204</t>
  </si>
  <si>
    <t xml:space="preserve">  高中教育</t>
  </si>
  <si>
    <t>2050299</t>
  </si>
  <si>
    <t xml:space="preserve">  其他普通教育支出</t>
  </si>
  <si>
    <t>206</t>
  </si>
  <si>
    <t>科学技术支出</t>
  </si>
  <si>
    <t>20604</t>
  </si>
  <si>
    <t>技术研究与开发</t>
  </si>
  <si>
    <t>2060403</t>
  </si>
  <si>
    <t xml:space="preserve">  产业技术研究与开发</t>
  </si>
  <si>
    <t>20605</t>
  </si>
  <si>
    <t>科技条件与服务</t>
  </si>
  <si>
    <t>2060501</t>
  </si>
  <si>
    <t xml:space="preserve">  机构运行</t>
  </si>
  <si>
    <t>207</t>
  </si>
  <si>
    <t>文化旅游体育与传媒支出</t>
  </si>
  <si>
    <t>20701</t>
  </si>
  <si>
    <t>文化和旅游</t>
  </si>
  <si>
    <t>2070106</t>
  </si>
  <si>
    <t xml:space="preserve">  艺术表演场所</t>
  </si>
  <si>
    <t>208</t>
  </si>
  <si>
    <t>社会保障和就业支出</t>
  </si>
  <si>
    <t>20801</t>
  </si>
  <si>
    <t>人力资源和社会保障管理事务</t>
  </si>
  <si>
    <t>2080101</t>
  </si>
  <si>
    <t>20802</t>
  </si>
  <si>
    <t>民政管理事务</t>
  </si>
  <si>
    <t>2080299</t>
  </si>
  <si>
    <t xml:space="preserve">  其他民政管理事务支出</t>
  </si>
  <si>
    <t>20807</t>
  </si>
  <si>
    <t>就业补助</t>
  </si>
  <si>
    <t>2080799</t>
  </si>
  <si>
    <t xml:space="preserve">  其他就业补助支出</t>
  </si>
  <si>
    <t>20819</t>
  </si>
  <si>
    <t>最低生活保障</t>
  </si>
  <si>
    <t>2081902</t>
  </si>
  <si>
    <t xml:space="preserve">  农村最低生活保障金支出</t>
  </si>
  <si>
    <t>211</t>
  </si>
  <si>
    <t>节能环保支出</t>
  </si>
  <si>
    <t>21101</t>
  </si>
  <si>
    <t>环境保护管理事务</t>
  </si>
  <si>
    <t>2110101</t>
  </si>
  <si>
    <t>2110102</t>
  </si>
  <si>
    <t>21103</t>
  </si>
  <si>
    <t>污染防治</t>
  </si>
  <si>
    <t>2110302</t>
  </si>
  <si>
    <t xml:space="preserve">  水体</t>
  </si>
  <si>
    <t>212</t>
  </si>
  <si>
    <t>城乡社区支出</t>
  </si>
  <si>
    <t>21201</t>
  </si>
  <si>
    <t>城乡社区管理事务</t>
  </si>
  <si>
    <t>2120101</t>
  </si>
  <si>
    <t>2120102</t>
  </si>
  <si>
    <t>2120103</t>
  </si>
  <si>
    <t>2120104</t>
  </si>
  <si>
    <t xml:space="preserve">  城管执法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</si>
  <si>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</si>
  <si>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</si>
  <si>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</si>
  <si>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</si>
  <si>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</si>
  <si>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</si>
  <si>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</si>
  <si>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</si>
  <si>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2120303</t>
  </si>
  <si>
    <t xml:space="preserve">  小城镇基础设施建设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</si>
  <si>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</si>
  <si>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</si>
  <si>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</si>
  <si>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</si>
  <si>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</si>
  <si>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</si>
  <si>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21206</t>
  </si>
  <si>
    <t>建设市场管理与监督</t>
  </si>
  <si>
    <t>2120601</t>
  </si>
  <si>
    <t xml:space="preserve">  建设市场管理与监督</t>
  </si>
  <si>
    <t>21208</t>
  </si>
  <si>
    <t>国有土地使用权出让收入及对应专项债务收入安排的支出</t>
  </si>
  <si>
    <t>2120801</t>
  </si>
  <si>
    <t xml:space="preserve">  征地和拆迁补偿支出</t>
  </si>
  <si>
    <t>21213</t>
  </si>
  <si>
    <t>城市基础设施配套费安排的支出</t>
  </si>
  <si>
    <t>2121399</t>
  </si>
  <si>
    <t xml:space="preserve">  其他城市基础设施配套费安排的支出</t>
  </si>
  <si>
    <t>21214</t>
  </si>
  <si>
    <t>污水处理费安排的支出</t>
  </si>
  <si>
    <t>2121401</t>
  </si>
  <si>
    <t xml:space="preserve">  污水处理设施建设和运营</t>
  </si>
  <si>
    <t>21299</t>
  </si>
  <si>
    <t>其他城乡社区支出</t>
  </si>
  <si>
    <t>2129901</t>
  </si>
  <si>
    <t xml:space="preserve">  其他城乡社区支出</t>
  </si>
  <si>
    <t>213</t>
  </si>
  <si>
    <t>农林水支出</t>
  </si>
  <si>
    <t>21305</t>
  </si>
  <si>
    <t>扶贫</t>
  </si>
  <si>
    <t>2130505</t>
  </si>
  <si>
    <t xml:space="preserve">  生产发展</t>
  </si>
  <si>
    <t>214</t>
  </si>
  <si>
    <t>交通运输支出</t>
  </si>
  <si>
    <t>21499</t>
  </si>
  <si>
    <t>其他交通运输支出</t>
  </si>
  <si>
    <t>2149901</t>
  </si>
  <si>
    <t xml:space="preserve">  公共交通运营补助</t>
  </si>
  <si>
    <t>2149999</t>
  </si>
  <si>
    <t xml:space="preserve">  其他交通运输支出</t>
  </si>
  <si>
    <t>215</t>
  </si>
  <si>
    <t>资源勘探信息等支出</t>
  </si>
  <si>
    <t>21508</t>
  </si>
  <si>
    <t>支持中小企业发展和管理支出</t>
  </si>
  <si>
    <t>2150805</t>
  </si>
  <si>
    <t xml:space="preserve">  中小企业发展专项</t>
  </si>
  <si>
    <t>2150899</t>
  </si>
  <si>
    <t xml:space="preserve">  其他支持中小企业发展和管理支出</t>
  </si>
  <si>
    <t>220</t>
  </si>
  <si>
    <t>自然资源海洋气象等支出</t>
  </si>
  <si>
    <t>22001</t>
  </si>
  <si>
    <t>自然资源事务</t>
  </si>
  <si>
    <t>2200101</t>
  </si>
  <si>
    <t>2200106</t>
  </si>
  <si>
    <t xml:space="preserve">  土地资源利用与保护</t>
  </si>
  <si>
    <t>221</t>
  </si>
  <si>
    <t>住房保障支出</t>
  </si>
  <si>
    <t>22102</t>
  </si>
  <si>
    <t>住房改革支出</t>
  </si>
  <si>
    <t>2210203</t>
  </si>
  <si>
    <t xml:space="preserve">  购房补贴</t>
  </si>
  <si>
    <t>22103</t>
  </si>
  <si>
    <t>城乡社区住宅</t>
  </si>
  <si>
    <t>2210399</t>
  </si>
  <si>
    <t xml:space="preserve">  其他城乡社区住宅支出</t>
  </si>
  <si>
    <t>224</t>
  </si>
  <si>
    <t>灾害防治及应急管理支出</t>
  </si>
  <si>
    <t>22401</t>
  </si>
  <si>
    <t>应急管理事务</t>
  </si>
  <si>
    <t>2240106</t>
  </si>
  <si>
    <t>安全监管</t>
  </si>
  <si>
    <t>22402</t>
  </si>
  <si>
    <t>消防事务</t>
  </si>
  <si>
    <t>2240204</t>
  </si>
  <si>
    <t>消防应急救援</t>
  </si>
  <si>
    <t>230</t>
  </si>
  <si>
    <t>转移性支出</t>
  </si>
  <si>
    <t>23006</t>
  </si>
  <si>
    <t>上解支出</t>
  </si>
  <si>
    <t>2300601</t>
  </si>
  <si>
    <t>体制上解支出</t>
  </si>
  <si>
    <t>232</t>
  </si>
  <si>
    <t>债务付息支出</t>
  </si>
  <si>
    <t>23203</t>
  </si>
  <si>
    <t>地方政府一般债务付息支出</t>
  </si>
  <si>
    <t>2320304</t>
  </si>
  <si>
    <t xml:space="preserve"> 地方政府其他一般债务付息支出</t>
  </si>
  <si>
    <t>23204</t>
  </si>
  <si>
    <t>4</t>
  </si>
  <si>
    <t>地方政府专项债务付息支出</t>
  </si>
  <si>
    <t>2320499</t>
  </si>
  <si>
    <t>99</t>
  </si>
  <si>
    <t xml:space="preserve">  其他政府性基金债务付息支出</t>
  </si>
  <si>
    <t>2019年一般公共预算支出情况表</t>
  </si>
  <si>
    <t>科目名称</t>
  </si>
  <si>
    <t>总计</t>
  </si>
  <si>
    <t xml:space="preserve"> 技术研究与开发</t>
  </si>
  <si>
    <t xml:space="preserve"> 文化和旅游</t>
  </si>
  <si>
    <t xml:space="preserve"> 自然资源事务</t>
  </si>
  <si>
    <t xml:space="preserve">  地方政府其他一般债务还本支出</t>
  </si>
  <si>
    <t>2019年财政拨款收支总体情况表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</si>
  <si>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</si>
  <si>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</si>
  <si>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</si>
  <si>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</si>
  <si>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</si>
  <si>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</si>
  <si>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</si>
  <si>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</si>
  <si>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</si>
  <si>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</si>
  <si>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</si>
  <si>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</si>
  <si>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</si>
  <si>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</si>
  <si>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</si>
  <si>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</si>
  <si>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</si>
  <si>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</si>
  <si>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</si>
  <si>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</si>
  <si>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</si>
  <si>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</si>
  <si>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</si>
  <si>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</si>
  <si>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</si>
  <si>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</si>
  <si>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</si>
  <si>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</si>
  <si>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</si>
  <si>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</si>
  <si>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</si>
  <si>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</si>
  <si>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</si>
  <si>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</si>
  <si>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</si>
  <si>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</si>
  <si>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</si>
  <si>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</si>
  <si>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</si>
  <si>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</si>
  <si>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</si>
  <si>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</si>
  <si>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</si>
  <si>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</si>
  <si>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</si>
  <si>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</si>
  <si>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</si>
  <si>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</si>
  <si>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2019年一般公共预算基本支出情况表</t>
  </si>
  <si>
    <t>单位：元</t>
  </si>
  <si>
    <t>经济科目名称</t>
  </si>
  <si>
    <t>2019年预算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</si>
  <si>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</si>
  <si>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</si>
  <si>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</si>
  <si>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</si>
  <si>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</si>
  <si>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</si>
  <si>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</si>
  <si>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</si>
  <si>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</si>
  <si>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</si>
  <si>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</si>
  <si>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</si>
  <si>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</si>
  <si>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</si>
  <si>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</si>
  <si>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</si>
  <si>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</si>
  <si>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</si>
  <si>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</si>
  <si>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</si>
  <si>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</si>
  <si>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</si>
  <si>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</si>
  <si>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</si>
  <si>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</si>
  <si>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</si>
  <si>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</si>
  <si>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</si>
  <si>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</si>
  <si>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</si>
  <si>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</si>
  <si>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</si>
  <si>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</si>
  <si>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</si>
  <si>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</si>
  <si>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</si>
  <si>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</si>
  <si>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</si>
  <si>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</si>
  <si>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</si>
  <si>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</si>
  <si>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</si>
  <si>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</si>
  <si>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</si>
  <si>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</si>
  <si>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</si>
  <si>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</si>
  <si>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</si>
  <si>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</si>
  <si>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</si>
  <si>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</si>
  <si>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</si>
  <si>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2018年政府性基金预算支出表</t>
  </si>
  <si>
    <t>2019年政府性基金预算支出情况表</t>
  </si>
  <si>
    <t>功能科目代码</t>
  </si>
  <si>
    <t>科目编码</t>
  </si>
  <si>
    <t>大瑶镇镇政府</t>
  </si>
  <si>
    <t>征地和拆迁补偿支出</t>
  </si>
  <si>
    <t xml:space="preserve"> 城市基础设施配套费安排的支出</t>
  </si>
  <si>
    <t>大瑶镇司法所</t>
  </si>
  <si>
    <t>2019年一般公共预算“三公”经费预算表</t>
  </si>
  <si>
    <t>单位：万元（保留两位小数）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</si>
  <si>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</si>
  <si>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</si>
  <si>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</si>
  <si>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</si>
  <si>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</si>
  <si>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</si>
  <si>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</si>
  <si>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</si>
  <si>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</si>
  <si>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</si>
  <si>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</si>
  <si>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</si>
  <si>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</si>
  <si>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</si>
  <si>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</si>
  <si>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</si>
  <si>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</si>
  <si>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质量目标</t>
  </si>
  <si>
    <t xml:space="preserve">确保园区各部门工作正常运转。          </t>
  </si>
  <si>
    <t>社会效益</t>
  </si>
  <si>
    <t>优化园区环境，提高社会综合效益。</t>
  </si>
  <si>
    <t>确保园区重大项目有序推进。</t>
  </si>
  <si>
    <t>加强园区基础设施建设，为园区综合发展打下基础。</t>
  </si>
  <si>
    <t>经济社会事业发展类项目</t>
  </si>
  <si>
    <t>确保财政资金有序支出，支持民生、社保、科教文卫等各项社会事业发展。</t>
  </si>
  <si>
    <t>加强园区财政科学化精细化管理，提高财政资金使用效益，服务园区经济发展方式转变和经济结构调整，支持民生、社保、科教文卫等各项社会事业发展。</t>
  </si>
  <si>
    <t>确保周边乡镇各项工作正常运转。</t>
  </si>
  <si>
    <t>促进周边乡镇经济进一步快速发展。</t>
  </si>
  <si>
    <t>2019年整体支出绩效目标表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</si>
  <si>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</si>
  <si>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</si>
  <si>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</si>
  <si>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</si>
  <si>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</si>
  <si>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</si>
  <si>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</si>
  <si>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</si>
  <si>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</si>
  <si>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</si>
  <si>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</si>
  <si>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</si>
  <si>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</si>
  <si>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为浏阳经济技术开发区的开发和建设提供管理保障。经开区发展规划的制订与实施；经开区内土地的统一开发与管理；经开区建设与管理；经开区内企业监督管理服务；相关社会事务管理与服务。</t>
  </si>
  <si>
    <t>加强财政科学化精细化管理，提高财政资金使用效益。支持民生、社保等各项社会事业发展。</t>
  </si>
  <si>
    <t>保证市委市政府决议、决定的落实；确保财政有序支出，支持民生、社保、群众文化、体育等各项社会事业发展。</t>
  </si>
  <si>
    <t>确保财政资金使用效率和绩效，切实改善提高人民的生产生活环境。力争服务对象满意度达到100%。</t>
  </si>
  <si>
    <t>2019年部门预算经济科目分类表</t>
  </si>
  <si>
    <t>部门经济科目</t>
  </si>
  <si>
    <t>部门经济科目名称</t>
  </si>
  <si>
    <t>合   计</t>
  </si>
  <si>
    <t>301</t>
  </si>
  <si>
    <t>30101</t>
  </si>
  <si>
    <t>  基本工资</t>
  </si>
  <si>
    <t>30102</t>
  </si>
  <si>
    <t>  津贴补贴</t>
  </si>
  <si>
    <t>30103</t>
  </si>
  <si>
    <t>  奖金</t>
  </si>
  <si>
    <t>30106</t>
  </si>
  <si>
    <t>  伙食补助费</t>
  </si>
  <si>
    <t>30107</t>
  </si>
  <si>
    <t>  绩效工资</t>
  </si>
  <si>
    <t>30108</t>
  </si>
  <si>
    <t>  机关事业单位基本养老保险缴费</t>
  </si>
  <si>
    <t>30109</t>
  </si>
  <si>
    <t>  职业年金缴费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</si>
  <si>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</si>
  <si>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</si>
  <si>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</si>
  <si>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</si>
  <si>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</si>
  <si>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</si>
  <si>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</si>
  <si>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</si>
  <si>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</si>
  <si>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</si>
  <si>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</si>
  <si>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</si>
  <si>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302</t>
  </si>
  <si>
    <t>30201</t>
  </si>
  <si>
    <t>  办公费</t>
  </si>
  <si>
    <t>30202</t>
  </si>
  <si>
    <t>  印刷费</t>
  </si>
  <si>
    <t>30203</t>
  </si>
  <si>
    <t>  咨询费</t>
  </si>
  <si>
    <t>30204</t>
  </si>
  <si>
    <t>  手续费</t>
  </si>
  <si>
    <t>30205</t>
  </si>
  <si>
    <t>  水费</t>
  </si>
  <si>
    <t>30206</t>
  </si>
  <si>
    <t>  电费</t>
  </si>
  <si>
    <t>30207</t>
  </si>
  <si>
    <t>  邮电费</t>
  </si>
  <si>
    <t>30208</t>
  </si>
  <si>
    <t>  取暖费</t>
  </si>
  <si>
    <t>30209</t>
  </si>
  <si>
    <t>  物业管理费</t>
  </si>
  <si>
    <t>30211</t>
  </si>
  <si>
    <t>  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</si>
  <si>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</si>
  <si>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</si>
  <si>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</si>
  <si>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</si>
  <si>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</si>
  <si>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</si>
  <si>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</si>
  <si>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</si>
  <si>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</si>
  <si>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</si>
  <si>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</si>
  <si>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</si>
  <si>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</si>
  <si>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</si>
  <si>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</si>
  <si>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</si>
  <si>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</si>
  <si>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</si>
  <si>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</si>
  <si>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</si>
  <si>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</si>
  <si>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</si>
  <si>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</si>
  <si>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</si>
  <si>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</si>
  <si>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</si>
  <si>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</si>
  <si>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</si>
  <si>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</si>
  <si>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</si>
  <si>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</si>
  <si>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</si>
  <si>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</si>
  <si>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</si>
  <si>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</si>
  <si>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</si>
  <si>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</si>
  <si>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</si>
  <si>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</si>
  <si>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</si>
  <si>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</si>
  <si>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</si>
  <si>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</si>
  <si>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</si>
  <si>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</si>
  <si>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</si>
  <si>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</si>
  <si>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</si>
  <si>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30308</t>
  </si>
  <si>
    <t>  助学金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</si>
  <si>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</si>
  <si>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</si>
  <si>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</si>
  <si>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</si>
  <si>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</si>
  <si>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</si>
  <si>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</si>
  <si>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</si>
  <si>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</si>
  <si>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</si>
  <si>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</si>
  <si>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</si>
  <si>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</si>
  <si>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</si>
  <si>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</si>
  <si>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</si>
  <si>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</si>
  <si>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</si>
  <si>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</si>
  <si>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</si>
  <si>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</si>
  <si>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</si>
  <si>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</si>
  <si>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</si>
  <si>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</si>
  <si>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</si>
  <si>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</si>
  <si>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</si>
  <si>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</si>
  <si>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</si>
  <si>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</si>
  <si>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</si>
  <si>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</si>
  <si>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</si>
  <si>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</si>
  <si>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</si>
  <si>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</si>
  <si>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</si>
  <si>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</si>
  <si>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</si>
  <si>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</si>
  <si>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</si>
  <si>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</si>
  <si>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</si>
  <si>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</si>
  <si>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</si>
  <si>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</si>
  <si>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</si>
  <si>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</si>
  <si>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</si>
  <si>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</si>
  <si>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</si>
  <si>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</si>
  <si>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</si>
  <si>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</si>
  <si>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</si>
  <si>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</si>
  <si>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</si>
  <si>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</si>
  <si>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</si>
  <si>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</si>
  <si>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</si>
  <si>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</si>
  <si>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</si>
  <si>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</si>
  <si>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</si>
  <si>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</si>
  <si>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</si>
  <si>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</si>
  <si>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</si>
  <si>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</si>
  <si>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</si>
  <si>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</si>
  <si>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</si>
  <si>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</si>
  <si>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</si>
  <si>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</si>
  <si>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</si>
  <si>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</si>
  <si>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</si>
  <si>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</si>
  <si>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</si>
  <si>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</si>
  <si>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</si>
  <si>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</si>
  <si>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</si>
  <si>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</si>
  <si>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</si>
  <si>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</si>
  <si>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</si>
  <si>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</si>
  <si>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</si>
  <si>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</si>
  <si>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</si>
  <si>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  对民间非营利组织和群众性自治组织补贴</t>
  </si>
  <si>
    <t>39999</t>
  </si>
  <si>
    <t>  其他支出</t>
  </si>
  <si>
    <t>2019年政府预算经济科目分类表</t>
  </si>
  <si>
    <t>政府经济科目</t>
  </si>
  <si>
    <t>政府经济科目名称</t>
  </si>
  <si>
    <t>总   计</t>
  </si>
  <si>
    <t>501</t>
  </si>
  <si>
    <t>机关工资福利支出</t>
  </si>
  <si>
    <t>50101</t>
  </si>
  <si>
    <t>  工资奖金津补贴</t>
  </si>
  <si>
    <t>50102</t>
  </si>
  <si>
    <t>  社会保障缴费</t>
  </si>
  <si>
    <t>50103</t>
  </si>
  <si>
    <t>50199</t>
  </si>
  <si>
    <t>502</t>
  </si>
  <si>
    <t>机关商品和服务支出</t>
  </si>
  <si>
    <t>50201</t>
  </si>
  <si>
    <t>  办公经费</t>
  </si>
  <si>
    <t>50202</t>
  </si>
  <si>
    <t>50203</t>
  </si>
  <si>
    <t>50204</t>
  </si>
  <si>
    <t>  专用材料购置费</t>
  </si>
  <si>
    <t>50205</t>
  </si>
  <si>
    <t>50206</t>
  </si>
  <si>
    <t>50207</t>
  </si>
  <si>
    <t>  因公出国(境)费用</t>
  </si>
  <si>
    <t>50208</t>
  </si>
  <si>
    <t>50209</t>
  </si>
  <si>
    <t>50299</t>
  </si>
  <si>
    <t>503</t>
  </si>
  <si>
    <t>机关资本性支出(一)</t>
  </si>
  <si>
    <t>50301</t>
  </si>
  <si>
    <t>50302</t>
  </si>
  <si>
    <t>50303</t>
  </si>
  <si>
    <t>50305</t>
  </si>
  <si>
    <t>  土地拆迁补偿和安置支出</t>
  </si>
  <si>
    <t>50306</t>
  </si>
  <si>
    <t>  设备购置</t>
  </si>
  <si>
    <t>50307</t>
  </si>
  <si>
    <t>50399</t>
  </si>
  <si>
    <t>  其他资本性支出</t>
  </si>
  <si>
    <t>504</t>
  </si>
  <si>
    <t>机关资本性支出(二)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</si>
  <si>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</si>
  <si>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</si>
  <si>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</si>
  <si>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</si>
  <si>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</si>
  <si>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</si>
  <si>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</si>
  <si>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</si>
  <si>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</si>
  <si>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  工资福利支出</t>
  </si>
  <si>
    <t>50502</t>
  </si>
  <si>
    <t>  商品和服务支出</t>
  </si>
  <si>
    <t>50599</t>
  </si>
  <si>
    <t>  其他对事业单位补助</t>
  </si>
  <si>
    <t>506</t>
  </si>
  <si>
    <t>对事业单位资本性补助</t>
  </si>
  <si>
    <t>50601</t>
  </si>
  <si>
    <t>  机关资本性支出(一)</t>
  </si>
  <si>
    <t>50602</t>
  </si>
  <si>
    <t>  机关资本性支出(二)</t>
  </si>
  <si>
    <t>507</t>
  </si>
  <si>
    <t>50701</t>
  </si>
  <si>
    <t>  费用贴息</t>
  </si>
  <si>
    <t>50702</t>
  </si>
  <si>
    <t>50799</t>
  </si>
  <si>
    <t>508</t>
  </si>
  <si>
    <t>对企业资本性支出</t>
  </si>
  <si>
    <t>50801</t>
  </si>
  <si>
    <t>  对企业资本性支出（一）</t>
  </si>
  <si>
    <t>50802</t>
  </si>
  <si>
    <t>  对企业资本性支出（二）</t>
  </si>
  <si>
    <t>509</t>
  </si>
  <si>
    <t>50901</t>
  </si>
  <si>
    <t>  社会福利和救助</t>
  </si>
  <si>
    <t>50902</t>
  </si>
  <si>
    <t>50903</t>
  </si>
  <si>
    <t>  个人农业生产补贴</t>
  </si>
  <si>
    <t>50905</t>
  </si>
  <si>
    <t>  离退休费</t>
  </si>
  <si>
    <t>50999</t>
  </si>
  <si>
    <t>510</t>
  </si>
  <si>
    <t>51002</t>
  </si>
  <si>
    <t>  对社会保障基金补助</t>
  </si>
  <si>
    <t>51003</t>
  </si>
  <si>
    <t>511</t>
  </si>
  <si>
    <t>51101</t>
  </si>
  <si>
    <t>  国内债务付息</t>
  </si>
  <si>
    <t>51102</t>
  </si>
  <si>
    <t>51103</t>
  </si>
  <si>
    <t>51104</t>
  </si>
  <si>
    <t>512</t>
  </si>
  <si>
    <t>债务还本支出</t>
  </si>
  <si>
    <t>51201</t>
  </si>
  <si>
    <t>  国内债务还本</t>
  </si>
  <si>
    <t>51202</t>
  </si>
  <si>
    <t>  国外债务还本</t>
  </si>
  <si>
    <t>513</t>
  </si>
  <si>
    <t>51301</t>
  </si>
  <si>
    <t>  上下级政府间转移性支出</t>
  </si>
  <si>
    <t>51302</t>
  </si>
  <si>
    <t>  援助其他地区支出</t>
  </si>
  <si>
    <t>51303</t>
  </si>
  <si>
    <t>  债务转贷</t>
  </si>
  <si>
    <t>51304</t>
  </si>
  <si>
    <t>  调出资金</t>
  </si>
  <si>
    <t>514</t>
  </si>
  <si>
    <t>预备费及预留</t>
  </si>
  <si>
    <t>51401</t>
  </si>
  <si>
    <t>  预备费</t>
  </si>
  <si>
    <t>51402</t>
  </si>
  <si>
    <t>  预留</t>
  </si>
  <si>
    <t>599</t>
  </si>
  <si>
    <t>59906</t>
  </si>
  <si>
    <t>59907</t>
  </si>
  <si>
    <t>  国家赔偿费用支出</t>
  </si>
  <si>
    <t>59908</t>
  </si>
  <si>
    <t>  对民间非盈利组织和群众性自治组织补贴</t>
  </si>
  <si>
    <t>59999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</si>
</sst>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#,##0.00_ "/>
    <numFmt numFmtId="42" formatCode="_ &quot;￥&quot;* #,##0_ ;_ &quot;￥&quot;* \-#,##0_ ;_ &quot;￥&quot;* &quot;-&quot;_ ;_ @_ "/>
    <numFmt numFmtId="177" formatCode="#,##0.0_ "/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0_ "/>
    <numFmt numFmtId="180" formatCode="0_);[Red]\(0\)"/>
  </numFmts>
  <fonts count="4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  <scheme val="major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20"/>
      <color theme="1"/>
      <name val="黑体"/>
      <charset val="134"/>
    </font>
    <font>
      <sz val="11"/>
      <name val="SimSun"/>
      <charset val="134"/>
    </font>
    <font>
      <sz val="10"/>
      <name val="SimSu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6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0" fillId="22" borderId="12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176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57" applyFont="1" applyAlignment="1">
      <alignment vertical="center"/>
    </xf>
    <xf numFmtId="0" fontId="2" fillId="0" borderId="0" xfId="6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21" applyNumberFormat="1" applyFont="1" applyFill="1" applyAlignment="1" applyProtection="1">
      <alignment horizontal="left" vertical="center"/>
    </xf>
    <xf numFmtId="177" fontId="11" fillId="0" borderId="0" xfId="21" applyNumberFormat="1" applyFont="1" applyFill="1" applyAlignment="1" applyProtection="1">
      <alignment horizontal="left" vertical="center"/>
    </xf>
    <xf numFmtId="177" fontId="11" fillId="0" borderId="0" xfId="21" applyNumberFormat="1" applyFont="1" applyFill="1" applyAlignment="1" applyProtection="1">
      <alignment horizontal="right" vertical="center"/>
    </xf>
    <xf numFmtId="0" fontId="11" fillId="0" borderId="0" xfId="21" applyNumberFormat="1" applyFont="1" applyFill="1" applyAlignment="1" applyProtection="1">
      <alignment vertical="center"/>
    </xf>
    <xf numFmtId="0" fontId="11" fillId="0" borderId="1" xfId="60" applyNumberFormat="1" applyFont="1" applyFill="1" applyBorder="1" applyAlignment="1" applyProtection="1">
      <alignment horizontal="center" vertical="center"/>
    </xf>
    <xf numFmtId="0" fontId="11" fillId="0" borderId="1" xfId="60" applyNumberFormat="1" applyFont="1" applyFill="1" applyBorder="1" applyAlignment="1" applyProtection="1">
      <alignment horizontal="center" vertical="center" wrapText="1"/>
    </xf>
    <xf numFmtId="0" fontId="3" fillId="0" borderId="1" xfId="57" applyFont="1" applyBorder="1" applyAlignment="1">
      <alignment horizontal="center" vertical="center"/>
    </xf>
    <xf numFmtId="178" fontId="3" fillId="0" borderId="1" xfId="62" applyNumberFormat="1" applyFont="1" applyBorder="1" applyAlignment="1">
      <alignment horizontal="left" vertical="center" wrapText="1"/>
    </xf>
    <xf numFmtId="178" fontId="3" fillId="0" borderId="1" xfId="62" applyNumberFormat="1" applyFont="1" applyBorder="1" applyAlignment="1">
      <alignment horizontal="center" vertical="center" wrapText="1"/>
    </xf>
    <xf numFmtId="4" fontId="3" fillId="0" borderId="1" xfId="60" applyNumberFormat="1" applyFont="1" applyFill="1" applyBorder="1" applyAlignment="1" applyProtection="1">
      <alignment horizontal="right" vertical="center"/>
    </xf>
    <xf numFmtId="0" fontId="10" fillId="0" borderId="0" xfId="21" applyFont="1" applyAlignment="1">
      <alignment vertical="center"/>
    </xf>
    <xf numFmtId="0" fontId="11" fillId="0" borderId="0" xfId="0" applyNumberFormat="1" applyFont="1" applyFill="1" applyAlignment="1" applyProtection="1">
      <alignment horizontal="right" vertical="center"/>
    </xf>
    <xf numFmtId="49" fontId="3" fillId="0" borderId="1" xfId="60" applyNumberFormat="1" applyFont="1" applyFill="1" applyBorder="1" applyAlignment="1" applyProtection="1">
      <alignment vertical="center" wrapText="1"/>
    </xf>
    <xf numFmtId="0" fontId="3" fillId="0" borderId="1" xfId="6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176" fontId="14" fillId="0" borderId="0" xfId="0" applyNumberFormat="1" applyFont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10" fillId="0" borderId="1" xfId="61" applyNumberFormat="1" applyFont="1" applyBorder="1" applyAlignment="1">
      <alignment horizontal="center" vertical="center" wrapText="1"/>
    </xf>
    <xf numFmtId="178" fontId="10" fillId="0" borderId="1" xfId="12" applyNumberFormat="1" applyFont="1" applyBorder="1" applyAlignment="1">
      <alignment horizontal="right" vertical="center" wrapText="1"/>
    </xf>
    <xf numFmtId="178" fontId="10" fillId="0" borderId="1" xfId="12" applyNumberFormat="1" applyFont="1" applyBorder="1" applyAlignment="1">
      <alignment horizontal="center" vertical="center" wrapText="1"/>
    </xf>
    <xf numFmtId="179" fontId="10" fillId="0" borderId="1" xfId="61" applyNumberFormat="1" applyFont="1" applyBorder="1" applyAlignment="1">
      <alignment horizontal="center" vertical="center" wrapText="1"/>
    </xf>
    <xf numFmtId="178" fontId="10" fillId="0" borderId="1" xfId="61" applyNumberFormat="1" applyFont="1" applyBorder="1" applyAlignment="1">
      <alignment horizontal="left" vertical="center" wrapText="1"/>
    </xf>
    <xf numFmtId="0" fontId="10" fillId="0" borderId="1" xfId="61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15" fillId="0" borderId="0" xfId="0" applyNumberFormat="1" applyFont="1" applyAlignment="1">
      <alignment horizontal="left" vertical="center" wrapText="1"/>
    </xf>
    <xf numFmtId="176" fontId="16" fillId="0" borderId="0" xfId="0" applyNumberFormat="1" applyFont="1" applyAlignment="1">
      <alignment horizontal="left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180" fontId="0" fillId="0" borderId="0" xfId="0" applyNumberFormat="1">
      <alignment vertical="center"/>
    </xf>
    <xf numFmtId="176" fontId="2" fillId="0" borderId="0" xfId="0" applyNumberFormat="1" applyFont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18" fillId="0" borderId="4" xfId="0" applyNumberFormat="1" applyFont="1" applyBorder="1" applyAlignment="1">
      <alignment horizontal="left" vertical="center" wrapText="1"/>
    </xf>
    <xf numFmtId="180" fontId="18" fillId="0" borderId="0" xfId="0" applyNumberFormat="1" applyFont="1" applyBorder="1" applyAlignment="1">
      <alignment horizontal="left" vertical="center" wrapText="1"/>
    </xf>
    <xf numFmtId="176" fontId="18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left" vertical="center" wrapText="1"/>
    </xf>
    <xf numFmtId="176" fontId="20" fillId="0" borderId="0" xfId="0" applyNumberFormat="1" applyFont="1" applyAlignment="1">
      <alignment horizontal="right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43" fontId="6" fillId="0" borderId="1" xfId="55" applyNumberFormat="1" applyFont="1" applyBorder="1" applyAlignment="1">
      <alignment horizontal="right" vertical="center" wrapText="1"/>
    </xf>
    <xf numFmtId="43" fontId="3" fillId="0" borderId="1" xfId="55" applyNumberFormat="1" applyFont="1" applyBorder="1" applyAlignment="1">
      <alignment horizontal="right" vertical="center" wrapText="1"/>
    </xf>
    <xf numFmtId="43" fontId="0" fillId="0" borderId="0" xfId="0" applyNumberFormat="1">
      <alignment vertical="center"/>
    </xf>
    <xf numFmtId="176" fontId="3" fillId="0" borderId="1" xfId="41" applyNumberFormat="1" applyFont="1" applyBorder="1" applyAlignment="1">
      <alignment horizontal="right" vertical="center" wrapText="1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18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8" fontId="10" fillId="0" borderId="1" xfId="20" applyNumberFormat="1" applyFont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8" fontId="10" fillId="0" borderId="1" xfId="2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center" vertical="center" wrapText="1"/>
    </xf>
    <xf numFmtId="176" fontId="18" fillId="0" borderId="0" xfId="0" applyNumberFormat="1" applyFont="1" applyAlignment="1">
      <alignment horizontal="right" vertical="center" wrapText="1"/>
    </xf>
    <xf numFmtId="179" fontId="21" fillId="0" borderId="5" xfId="59" applyNumberFormat="1" applyFont="1" applyBorder="1" applyAlignment="1">
      <alignment horizontal="left" vertical="center" wrapText="1"/>
    </xf>
    <xf numFmtId="178" fontId="21" fillId="0" borderId="5" xfId="59" applyNumberFormat="1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right" vertical="center" wrapText="1"/>
    </xf>
    <xf numFmtId="176" fontId="20" fillId="0" borderId="1" xfId="0" applyNumberFormat="1" applyFont="1" applyFill="1" applyBorder="1" applyAlignment="1">
      <alignment horizontal="right" vertical="center" wrapText="1"/>
    </xf>
    <xf numFmtId="176" fontId="18" fillId="0" borderId="1" xfId="0" applyNumberFormat="1" applyFont="1" applyBorder="1" applyAlignment="1">
      <alignment horizontal="left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11" fillId="0" borderId="1" xfId="44" applyNumberFormat="1" applyFont="1" applyBorder="1" applyAlignment="1">
      <alignment horizontal="right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一般公共预算三公经费预算表_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部门支出总体情况表（03表）" xfId="20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差_预算项目绩效目标表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财政拨款收支总体情况表（公开3）" xfId="41"/>
    <cellStyle name="20% - 强调文字颜色 2" xfId="42" builtinId="34"/>
    <cellStyle name="40% - 强调文字颜色 2" xfId="43" builtinId="35"/>
    <cellStyle name="常规_部门收支总体情况表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好_预算项目绩效目标表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_一般公共预算基本支出表（公开4）" xfId="55"/>
    <cellStyle name="60% - 强调文字颜色 6" xfId="56" builtinId="52"/>
    <cellStyle name="常规 2" xfId="57"/>
    <cellStyle name="常规 3" xfId="58"/>
    <cellStyle name="常规_部门收入总体情况表" xfId="59"/>
    <cellStyle name="常规_部门整体支出绩效目标表" xfId="60"/>
    <cellStyle name="常规_一般公共预算三公经费预算表" xfId="61"/>
    <cellStyle name="常规_整体支出绩效目标表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C12" sqref="C12"/>
    </sheetView>
  </sheetViews>
  <sheetFormatPr defaultColWidth="9" defaultRowHeight="13.5" outlineLevelCol="4"/>
  <cols>
    <col min="1" max="1" width="31.5" customWidth="1"/>
    <col min="2" max="2" width="13" customWidth="1"/>
    <col min="3" max="3" width="25.625" customWidth="1"/>
    <col min="4" max="4" width="16.125" customWidth="1"/>
    <col min="5" max="5" width="4" customWidth="1"/>
  </cols>
  <sheetData>
    <row r="1" ht="60" customHeight="1" spans="1:5">
      <c r="A1" s="3" t="s">
        <v>0</v>
      </c>
      <c r="B1" s="3"/>
      <c r="C1" s="3"/>
      <c r="D1" s="3"/>
      <c r="E1" s="98"/>
    </row>
    <row r="2" ht="23.25" customHeight="1" spans="1:5">
      <c r="A2" s="112" t="s">
        <v>1</v>
      </c>
      <c r="B2" s="112"/>
      <c r="C2" s="48" t="s">
        <v>2</v>
      </c>
      <c r="D2" s="48"/>
      <c r="E2" s="98"/>
    </row>
    <row r="3" ht="25.15" customHeight="1" spans="1:5">
      <c r="A3" s="7" t="s">
        <v>3</v>
      </c>
      <c r="B3" s="7"/>
      <c r="C3" s="7" t="s">
        <v>4</v>
      </c>
      <c r="D3" s="7"/>
      <c r="E3" s="60"/>
    </row>
    <row r="4" ht="25.15" customHeight="1" spans="1:5">
      <c r="A4" s="7" t="s">
        <v>5</v>
      </c>
      <c r="B4" s="7" t="s">
        <v>6</v>
      </c>
      <c r="C4" s="7" t="s">
        <v>5</v>
      </c>
      <c r="D4" s="7" t="s">
        <v>6</v>
      </c>
      <c r="E4" s="60"/>
    </row>
    <row r="5" ht="25.15" customHeight="1" spans="1:5">
      <c r="A5" s="11" t="s">
        <v>7</v>
      </c>
      <c r="B5" s="77">
        <v>1757.64</v>
      </c>
      <c r="C5" s="11" t="s">
        <v>8</v>
      </c>
      <c r="D5" s="113">
        <v>7015</v>
      </c>
      <c r="E5" s="60"/>
    </row>
    <row r="6" ht="25.15" customHeight="1" spans="1:5">
      <c r="A6" s="11" t="s">
        <v>9</v>
      </c>
      <c r="B6" s="77">
        <v>707.64</v>
      </c>
      <c r="C6" s="11" t="s">
        <v>10</v>
      </c>
      <c r="D6" s="113">
        <v>6376</v>
      </c>
      <c r="E6" s="60"/>
    </row>
    <row r="7" ht="25.15" customHeight="1" spans="1:5">
      <c r="A7" s="11" t="s">
        <v>11</v>
      </c>
      <c r="B7" s="77">
        <v>1050</v>
      </c>
      <c r="C7" s="11" t="s">
        <v>12</v>
      </c>
      <c r="D7" s="113">
        <v>623</v>
      </c>
      <c r="E7" s="60"/>
    </row>
    <row r="8" ht="25.15" customHeight="1" spans="1:5">
      <c r="A8" s="11" t="s">
        <v>13</v>
      </c>
      <c r="B8" s="77">
        <v>1000</v>
      </c>
      <c r="C8" s="11" t="s">
        <v>14</v>
      </c>
      <c r="D8" s="77">
        <v>16</v>
      </c>
      <c r="E8" s="60"/>
    </row>
    <row r="9" ht="25.15" customHeight="1" spans="1:5">
      <c r="A9" s="11" t="s">
        <v>15</v>
      </c>
      <c r="B9" s="77">
        <v>15</v>
      </c>
      <c r="C9" s="11" t="s">
        <v>16</v>
      </c>
      <c r="D9" s="77">
        <v>190285</v>
      </c>
      <c r="E9" s="60"/>
    </row>
    <row r="10" ht="25.15" customHeight="1" spans="1:5">
      <c r="A10" s="11" t="s">
        <v>17</v>
      </c>
      <c r="B10" s="77"/>
      <c r="C10" s="11" t="s">
        <v>18</v>
      </c>
      <c r="D10" s="77">
        <v>7269</v>
      </c>
      <c r="E10" s="60"/>
    </row>
    <row r="11" ht="25.15" customHeight="1" spans="1:5">
      <c r="A11" s="11" t="s">
        <v>19</v>
      </c>
      <c r="B11" s="77"/>
      <c r="C11" s="11" t="s">
        <v>20</v>
      </c>
      <c r="D11" s="77">
        <v>59000</v>
      </c>
      <c r="E11" s="60"/>
    </row>
    <row r="12" ht="25.15" customHeight="1" spans="1:5">
      <c r="A12" s="11" t="s">
        <v>21</v>
      </c>
      <c r="B12" s="77">
        <v>35</v>
      </c>
      <c r="C12" s="11" t="s">
        <v>22</v>
      </c>
      <c r="D12" s="77">
        <f>58081-2200</f>
        <v>55881</v>
      </c>
      <c r="E12" s="60"/>
    </row>
    <row r="13" ht="25.15" customHeight="1" spans="1:5">
      <c r="A13" s="11" t="s">
        <v>23</v>
      </c>
      <c r="B13" s="77"/>
      <c r="C13" s="11" t="s">
        <v>24</v>
      </c>
      <c r="D13" s="77">
        <v>1010</v>
      </c>
      <c r="E13" s="60"/>
    </row>
    <row r="14" ht="25.15" customHeight="1" spans="1:5">
      <c r="A14" s="11" t="s">
        <v>25</v>
      </c>
      <c r="B14" s="77"/>
      <c r="C14" s="11" t="s">
        <v>26</v>
      </c>
      <c r="D14" s="77">
        <v>2200</v>
      </c>
      <c r="E14" s="60"/>
    </row>
    <row r="15" ht="25.15" customHeight="1" spans="1:5">
      <c r="A15" s="11" t="s">
        <v>27</v>
      </c>
      <c r="B15" s="77"/>
      <c r="C15" s="11" t="s">
        <v>28</v>
      </c>
      <c r="D15" s="77">
        <v>64925</v>
      </c>
      <c r="E15" s="60"/>
    </row>
    <row r="16" ht="25.15" customHeight="1" spans="1:5">
      <c r="A16" s="11" t="s">
        <v>29</v>
      </c>
      <c r="B16" s="77"/>
      <c r="C16" s="7"/>
      <c r="D16" s="77"/>
      <c r="E16" s="60"/>
    </row>
    <row r="17" ht="25.15" customHeight="1" spans="1:5">
      <c r="A17" s="11" t="s">
        <v>30</v>
      </c>
      <c r="B17" s="77"/>
      <c r="C17" s="7"/>
      <c r="D17" s="77"/>
      <c r="E17" s="60"/>
    </row>
    <row r="18" ht="25.15" customHeight="1" spans="1:5">
      <c r="A18" s="11" t="s">
        <v>31</v>
      </c>
      <c r="B18" s="77">
        <v>71900</v>
      </c>
      <c r="C18" s="7" t="s">
        <v>32</v>
      </c>
      <c r="D18" s="77">
        <v>197300</v>
      </c>
      <c r="E18" s="60"/>
    </row>
    <row r="19" ht="25.15" customHeight="1" spans="1:5">
      <c r="A19" s="11" t="s">
        <v>33</v>
      </c>
      <c r="B19" s="77"/>
      <c r="C19" s="11"/>
      <c r="D19" s="77"/>
      <c r="E19" s="60"/>
    </row>
    <row r="20" ht="25.15" customHeight="1" spans="1:5">
      <c r="A20" s="11" t="s">
        <v>34</v>
      </c>
      <c r="B20" s="77">
        <v>123642.36</v>
      </c>
      <c r="C20" s="11" t="s">
        <v>35</v>
      </c>
      <c r="D20" s="77"/>
      <c r="E20" s="60"/>
    </row>
    <row r="21" ht="25.15" customHeight="1" spans="1:5">
      <c r="A21" s="7" t="s">
        <v>36</v>
      </c>
      <c r="B21" s="77">
        <v>197300</v>
      </c>
      <c r="C21" s="11" t="s">
        <v>37</v>
      </c>
      <c r="D21" s="77"/>
      <c r="E21" s="60"/>
    </row>
    <row r="22" ht="25.15" customHeight="1" spans="1:5">
      <c r="A22" s="11" t="s">
        <v>38</v>
      </c>
      <c r="B22" s="77"/>
      <c r="C22" s="11" t="s">
        <v>39</v>
      </c>
      <c r="D22" s="77"/>
      <c r="E22" s="60"/>
    </row>
    <row r="23" ht="25.15" customHeight="1" spans="1:5">
      <c r="A23" s="7" t="s">
        <v>40</v>
      </c>
      <c r="B23" s="77">
        <v>197300</v>
      </c>
      <c r="C23" s="7" t="s">
        <v>41</v>
      </c>
      <c r="D23" s="77">
        <v>197300</v>
      </c>
      <c r="E23" s="60"/>
    </row>
    <row r="24" ht="21" customHeight="1" spans="1:5">
      <c r="A24" s="60"/>
      <c r="B24" s="48"/>
      <c r="C24" s="60"/>
      <c r="D24" s="60"/>
      <c r="E24" s="98"/>
    </row>
  </sheetData>
  <mergeCells count="5">
    <mergeCell ref="A1:D1"/>
    <mergeCell ref="A2:B2"/>
    <mergeCell ref="C2:D2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H8" sqref="H8"/>
    </sheetView>
  </sheetViews>
  <sheetFormatPr defaultColWidth="9" defaultRowHeight="13.5" outlineLevelRow="5"/>
  <cols>
    <col min="1" max="1" width="7.875" style="15" customWidth="1"/>
    <col min="2" max="2" width="9" style="15"/>
    <col min="3" max="4" width="10.25" style="15" customWidth="1"/>
    <col min="5" max="5" width="9.375" style="15" customWidth="1"/>
    <col min="6" max="9" width="9" style="15"/>
    <col min="10" max="10" width="9.875" style="15" customWidth="1"/>
    <col min="11" max="11" width="19.625" style="15" customWidth="1"/>
    <col min="12" max="12" width="9" style="15"/>
    <col min="13" max="13" width="12.625" style="15" customWidth="1"/>
    <col min="14" max="14" width="13.625" style="15" customWidth="1"/>
    <col min="15" max="16384" width="9" style="15"/>
  </cols>
  <sheetData>
    <row r="1" ht="50.1" customHeight="1" spans="1:14">
      <c r="A1" s="16"/>
      <c r="B1" s="17" t="s">
        <v>467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24.6" customHeight="1" spans="1:14">
      <c r="A2" s="18"/>
      <c r="B2" s="19"/>
      <c r="C2" s="19"/>
      <c r="D2" s="20"/>
      <c r="E2" s="21"/>
      <c r="F2" s="21"/>
      <c r="G2" s="21"/>
      <c r="H2" s="22"/>
      <c r="I2" s="29"/>
      <c r="J2" s="29"/>
      <c r="K2" s="29"/>
      <c r="L2" s="29"/>
      <c r="M2" s="16"/>
      <c r="N2" s="30" t="s">
        <v>43</v>
      </c>
    </row>
    <row r="3" s="14" customFormat="1" ht="28.9" customHeight="1" spans="1:14">
      <c r="A3" s="23" t="s">
        <v>44</v>
      </c>
      <c r="B3" s="23" t="s">
        <v>45</v>
      </c>
      <c r="C3" s="23" t="s">
        <v>468</v>
      </c>
      <c r="D3" s="23"/>
      <c r="E3" s="23"/>
      <c r="F3" s="23"/>
      <c r="G3" s="23"/>
      <c r="H3" s="23"/>
      <c r="I3" s="23"/>
      <c r="J3" s="23"/>
      <c r="K3" s="24" t="s">
        <v>469</v>
      </c>
      <c r="L3" s="24" t="s">
        <v>470</v>
      </c>
      <c r="M3" s="23" t="s">
        <v>471</v>
      </c>
      <c r="N3" s="23"/>
    </row>
    <row r="4" s="14" customFormat="1" ht="22.9" customHeight="1" spans="1:14">
      <c r="A4" s="23"/>
      <c r="B4" s="23"/>
      <c r="C4" s="23" t="s">
        <v>472</v>
      </c>
      <c r="D4" s="23" t="s">
        <v>473</v>
      </c>
      <c r="E4" s="23"/>
      <c r="F4" s="23"/>
      <c r="G4" s="23"/>
      <c r="H4" s="23"/>
      <c r="I4" s="23" t="s">
        <v>474</v>
      </c>
      <c r="J4" s="23"/>
      <c r="K4" s="24"/>
      <c r="L4" s="23"/>
      <c r="M4" s="23" t="s">
        <v>475</v>
      </c>
      <c r="N4" s="23" t="s">
        <v>476</v>
      </c>
    </row>
    <row r="5" s="14" customFormat="1" ht="36" spans="1:14">
      <c r="A5" s="23"/>
      <c r="B5" s="23"/>
      <c r="C5" s="23"/>
      <c r="D5" s="24" t="s">
        <v>328</v>
      </c>
      <c r="E5" s="24" t="s">
        <v>477</v>
      </c>
      <c r="F5" s="24" t="s">
        <v>478</v>
      </c>
      <c r="G5" s="24" t="s">
        <v>479</v>
      </c>
      <c r="H5" s="24" t="s">
        <v>480</v>
      </c>
      <c r="I5" s="24" t="s">
        <v>69</v>
      </c>
      <c r="J5" s="24" t="s">
        <v>70</v>
      </c>
      <c r="K5" s="24"/>
      <c r="L5" s="23"/>
      <c r="M5" s="23"/>
      <c r="N5" s="23"/>
    </row>
    <row r="6" s="14" customFormat="1" ht="151.5" customHeight="1" spans="1:14">
      <c r="A6" s="25">
        <v>814</v>
      </c>
      <c r="B6" s="26" t="s">
        <v>62</v>
      </c>
      <c r="C6" s="27">
        <v>197300</v>
      </c>
      <c r="D6" s="27">
        <v>125400</v>
      </c>
      <c r="E6" s="28">
        <v>71900</v>
      </c>
      <c r="F6" s="28"/>
      <c r="G6" s="28"/>
      <c r="H6" s="28"/>
      <c r="I6" s="27">
        <v>7015</v>
      </c>
      <c r="J6" s="28">
        <v>190285</v>
      </c>
      <c r="K6" s="31" t="s">
        <v>481</v>
      </c>
      <c r="L6" s="32" t="s">
        <v>482</v>
      </c>
      <c r="M6" s="32" t="s">
        <v>483</v>
      </c>
      <c r="N6" s="32" t="s">
        <v>484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 horizontalCentered="1"/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0"/>
  <sheetViews>
    <sheetView workbookViewId="0">
      <selection activeCell="K10" sqref="K10"/>
    </sheetView>
  </sheetViews>
  <sheetFormatPr defaultColWidth="9" defaultRowHeight="13.5" outlineLevelCol="2"/>
  <cols>
    <col min="1" max="1" width="14.125" customWidth="1"/>
    <col min="2" max="2" width="39.5" customWidth="1"/>
    <col min="3" max="3" width="28.5" customWidth="1"/>
  </cols>
  <sheetData>
    <row r="1" ht="50.1" customHeight="1" spans="1:3">
      <c r="A1" s="13" t="s">
        <v>485</v>
      </c>
      <c r="B1" s="13"/>
      <c r="C1" s="13"/>
    </row>
    <row r="2" s="2" customFormat="1" ht="25.15" customHeight="1" spans="1:3">
      <c r="A2" s="4" t="s">
        <v>64</v>
      </c>
      <c r="B2" s="4"/>
      <c r="C2" s="5" t="s">
        <v>2</v>
      </c>
    </row>
    <row r="3" s="12" customFormat="1" ht="19.9" customHeight="1" spans="1:3">
      <c r="A3" s="8" t="s">
        <v>486</v>
      </c>
      <c r="B3" s="8" t="s">
        <v>487</v>
      </c>
      <c r="C3" s="8" t="s">
        <v>319</v>
      </c>
    </row>
    <row r="4" ht="19.9" customHeight="1" spans="1:3">
      <c r="A4" s="11"/>
      <c r="B4" s="7" t="s">
        <v>488</v>
      </c>
      <c r="C4" s="9">
        <f>SUM(C5:C110)/2</f>
        <v>197300</v>
      </c>
    </row>
    <row r="5" ht="19.9" customHeight="1" spans="1:3">
      <c r="A5" s="10" t="s">
        <v>489</v>
      </c>
      <c r="B5" s="10" t="s">
        <v>78</v>
      </c>
      <c r="C5" s="9">
        <f>SUM(C6:C18)</f>
        <v>6376</v>
      </c>
    </row>
    <row r="6" ht="19.9" customHeight="1" spans="1:3">
      <c r="A6" s="11" t="s">
        <v>490</v>
      </c>
      <c r="B6" s="11" t="s">
        <v>491</v>
      </c>
      <c r="C6" s="9">
        <v>2849.7</v>
      </c>
    </row>
    <row r="7" ht="19.9" customHeight="1" spans="1:3">
      <c r="A7" s="11" t="s">
        <v>492</v>
      </c>
      <c r="B7" s="11" t="s">
        <v>493</v>
      </c>
      <c r="C7" s="9">
        <v>165.19</v>
      </c>
    </row>
    <row r="8" ht="19.9" customHeight="1" spans="1:3">
      <c r="A8" s="11" t="s">
        <v>494</v>
      </c>
      <c r="B8" s="11" t="s">
        <v>495</v>
      </c>
      <c r="C8" s="9">
        <v>2466.8</v>
      </c>
    </row>
    <row r="9" ht="19.9" customHeight="1" spans="1:3">
      <c r="A9" s="11" t="s">
        <v>496</v>
      </c>
      <c r="B9" s="11" t="s">
        <v>497</v>
      </c>
      <c r="C9" s="9">
        <v>12.39</v>
      </c>
    </row>
    <row r="10" ht="19.9" customHeight="1" spans="1:3">
      <c r="A10" s="11" t="s">
        <v>498</v>
      </c>
      <c r="B10" s="11" t="s">
        <v>499</v>
      </c>
      <c r="C10" s="9">
        <v>0</v>
      </c>
    </row>
    <row r="11" ht="19.9" customHeight="1" spans="1:3">
      <c r="A11" s="11" t="s">
        <v>500</v>
      </c>
      <c r="B11" s="11" t="s">
        <v>501</v>
      </c>
      <c r="C11" s="9">
        <v>0</v>
      </c>
    </row>
    <row r="12" ht="19.9" customHeight="1" spans="1:3">
      <c r="A12" s="11" t="s">
        <v>502</v>
      </c>
      <c r="B12" s="11" t="s">
        <v>503</v>
      </c>
      <c r="C12" s="9">
        <v>52.48</v>
      </c>
    </row>
    <row r="13" ht="19.9" customHeight="1" spans="1:3">
      <c r="A13" s="11" t="s">
        <v>504</v>
      </c>
      <c r="B13" s="11" t="s">
        <v>505</v>
      </c>
      <c r="C13" s="9">
        <v>2.61</v>
      </c>
    </row>
    <row r="14" ht="19.9" customHeight="1" spans="1:3">
      <c r="A14" s="11" t="s">
        <v>506</v>
      </c>
      <c r="B14" s="11" t="s">
        <v>507</v>
      </c>
      <c r="C14" s="9">
        <v>0</v>
      </c>
    </row>
    <row r="15" ht="19.9" customHeight="1" spans="1:3">
      <c r="A15" s="11" t="s">
        <v>508</v>
      </c>
      <c r="B15" s="11" t="s">
        <v>509</v>
      </c>
      <c r="C15" s="9">
        <v>355.62</v>
      </c>
    </row>
    <row r="16" ht="19.9" customHeight="1" spans="1:3">
      <c r="A16" s="11" t="s">
        <v>510</v>
      </c>
      <c r="B16" s="11" t="s">
        <v>511</v>
      </c>
      <c r="C16" s="9">
        <v>229.59</v>
      </c>
    </row>
    <row r="17" ht="19.9" customHeight="1" spans="1:3">
      <c r="A17" s="11" t="s">
        <v>512</v>
      </c>
      <c r="B17" s="11" t="s">
        <v>513</v>
      </c>
      <c r="C17" s="9">
        <v>0</v>
      </c>
    </row>
    <row r="18" ht="19.9" customHeight="1" spans="1:3">
      <c r="A18" s="11" t="s">
        <v>514</v>
      </c>
      <c r="B18" s="11" t="s">
        <v>515</v>
      </c>
      <c r="C18" s="9">
        <v>241.62</v>
      </c>
    </row>
    <row r="19" ht="19.9" customHeight="1" spans="1:3">
      <c r="A19" s="10" t="s">
        <v>516</v>
      </c>
      <c r="B19" s="10" t="s">
        <v>79</v>
      </c>
      <c r="C19" s="9">
        <f>SUM(C20:C46)</f>
        <v>5153.45</v>
      </c>
    </row>
    <row r="20" ht="19.9" customHeight="1" spans="1:3">
      <c r="A20" s="11" t="s">
        <v>517</v>
      </c>
      <c r="B20" s="11" t="s">
        <v>518</v>
      </c>
      <c r="C20" s="9">
        <v>446.58</v>
      </c>
    </row>
    <row r="21" ht="19.9" customHeight="1" spans="1:3">
      <c r="A21" s="11" t="s">
        <v>519</v>
      </c>
      <c r="B21" s="11" t="s">
        <v>520</v>
      </c>
      <c r="C21" s="9">
        <v>93.07</v>
      </c>
    </row>
    <row r="22" ht="19.9" customHeight="1" spans="1:3">
      <c r="A22" s="11" t="s">
        <v>521</v>
      </c>
      <c r="B22" s="11" t="s">
        <v>522</v>
      </c>
      <c r="C22" s="9">
        <v>77.16</v>
      </c>
    </row>
    <row r="23" ht="19.9" customHeight="1" spans="1:3">
      <c r="A23" s="11" t="s">
        <v>523</v>
      </c>
      <c r="B23" s="11" t="s">
        <v>524</v>
      </c>
      <c r="C23" s="9">
        <v>2.57</v>
      </c>
    </row>
    <row r="24" ht="19.9" customHeight="1" spans="1:3">
      <c r="A24" s="11" t="s">
        <v>525</v>
      </c>
      <c r="B24" s="11" t="s">
        <v>526</v>
      </c>
      <c r="C24" s="9">
        <v>88.85</v>
      </c>
    </row>
    <row r="25" ht="19.9" customHeight="1" spans="1:3">
      <c r="A25" s="11" t="s">
        <v>527</v>
      </c>
      <c r="B25" s="11" t="s">
        <v>528</v>
      </c>
      <c r="C25" s="9">
        <v>158.74</v>
      </c>
    </row>
    <row r="26" ht="19.9" customHeight="1" spans="1:3">
      <c r="A26" s="11" t="s">
        <v>529</v>
      </c>
      <c r="B26" s="11" t="s">
        <v>530</v>
      </c>
      <c r="C26" s="9">
        <v>10.74</v>
      </c>
    </row>
    <row r="27" ht="19.9" customHeight="1" spans="1:3">
      <c r="A27" s="11" t="s">
        <v>531</v>
      </c>
      <c r="B27" s="11" t="s">
        <v>532</v>
      </c>
      <c r="C27" s="9">
        <v>0</v>
      </c>
    </row>
    <row r="28" ht="19.9" customHeight="1" spans="1:3">
      <c r="A28" s="11" t="s">
        <v>533</v>
      </c>
      <c r="B28" s="11" t="s">
        <v>534</v>
      </c>
      <c r="C28" s="9">
        <v>61.98</v>
      </c>
    </row>
    <row r="29" ht="19.9" customHeight="1" spans="1:3">
      <c r="A29" s="11" t="s">
        <v>535</v>
      </c>
      <c r="B29" s="11" t="s">
        <v>536</v>
      </c>
      <c r="C29" s="9">
        <v>94.89</v>
      </c>
    </row>
    <row r="30" ht="19.9" customHeight="1" spans="1:3">
      <c r="A30" s="11" t="s">
        <v>537</v>
      </c>
      <c r="B30" s="11" t="s">
        <v>538</v>
      </c>
      <c r="C30" s="9">
        <v>46.4</v>
      </c>
    </row>
    <row r="31" ht="19.9" customHeight="1" spans="1:3">
      <c r="A31" s="11" t="s">
        <v>539</v>
      </c>
      <c r="B31" s="11" t="s">
        <v>540</v>
      </c>
      <c r="C31" s="9">
        <v>26.3</v>
      </c>
    </row>
    <row r="32" ht="19.9" customHeight="1" spans="1:3">
      <c r="A32" s="11" t="s">
        <v>541</v>
      </c>
      <c r="B32" s="11" t="s">
        <v>542</v>
      </c>
      <c r="C32" s="9">
        <v>71.51</v>
      </c>
    </row>
    <row r="33" ht="19.9" customHeight="1" spans="1:3">
      <c r="A33" s="11" t="s">
        <v>543</v>
      </c>
      <c r="B33" s="11" t="s">
        <v>544</v>
      </c>
      <c r="C33" s="9">
        <v>94.31</v>
      </c>
    </row>
    <row r="34" ht="19.9" customHeight="1" spans="1:3">
      <c r="A34" s="11" t="s">
        <v>545</v>
      </c>
      <c r="B34" s="11" t="s">
        <v>546</v>
      </c>
      <c r="C34" s="9">
        <v>137.14</v>
      </c>
    </row>
    <row r="35" ht="19.9" customHeight="1" spans="1:3">
      <c r="A35" s="11" t="s">
        <v>547</v>
      </c>
      <c r="B35" s="11" t="s">
        <v>548</v>
      </c>
      <c r="C35" s="9">
        <v>76.15</v>
      </c>
    </row>
    <row r="36" ht="19.9" customHeight="1" spans="1:3">
      <c r="A36" s="11" t="s">
        <v>549</v>
      </c>
      <c r="B36" s="11" t="s">
        <v>550</v>
      </c>
      <c r="C36" s="9">
        <v>1.12</v>
      </c>
    </row>
    <row r="37" ht="19.9" customHeight="1" spans="1:3">
      <c r="A37" s="11" t="s">
        <v>551</v>
      </c>
      <c r="B37" s="11" t="s">
        <v>552</v>
      </c>
      <c r="C37" s="9">
        <v>0</v>
      </c>
    </row>
    <row r="38" ht="19.9" customHeight="1" spans="1:3">
      <c r="A38" s="11" t="s">
        <v>553</v>
      </c>
      <c r="B38" s="11" t="s">
        <v>554</v>
      </c>
      <c r="C38" s="9">
        <v>0</v>
      </c>
    </row>
    <row r="39" ht="19.9" customHeight="1" spans="1:3">
      <c r="A39" s="11" t="s">
        <v>555</v>
      </c>
      <c r="B39" s="11" t="s">
        <v>556</v>
      </c>
      <c r="C39" s="9">
        <v>767.11</v>
      </c>
    </row>
    <row r="40" ht="19.9" customHeight="1" spans="1:3">
      <c r="A40" s="11" t="s">
        <v>557</v>
      </c>
      <c r="B40" s="11" t="s">
        <v>558</v>
      </c>
      <c r="C40" s="9">
        <v>1914.21</v>
      </c>
    </row>
    <row r="41" ht="19.9" customHeight="1" spans="1:3">
      <c r="A41" s="11" t="s">
        <v>559</v>
      </c>
      <c r="B41" s="11" t="s">
        <v>560</v>
      </c>
      <c r="C41" s="9">
        <v>0</v>
      </c>
    </row>
    <row r="42" ht="19.9" customHeight="1" spans="1:3">
      <c r="A42" s="11" t="s">
        <v>561</v>
      </c>
      <c r="B42" s="11" t="s">
        <v>562</v>
      </c>
      <c r="C42" s="9">
        <v>0</v>
      </c>
    </row>
    <row r="43" ht="19.9" customHeight="1" spans="1:3">
      <c r="A43" s="11" t="s">
        <v>563</v>
      </c>
      <c r="B43" s="11" t="s">
        <v>564</v>
      </c>
      <c r="C43" s="9">
        <v>3.24</v>
      </c>
    </row>
    <row r="44" ht="19.9" customHeight="1" spans="1:3">
      <c r="A44" s="11" t="s">
        <v>565</v>
      </c>
      <c r="B44" s="11" t="s">
        <v>566</v>
      </c>
      <c r="C44" s="9">
        <v>115.22</v>
      </c>
    </row>
    <row r="45" ht="19.9" customHeight="1" spans="1:3">
      <c r="A45" s="11" t="s">
        <v>567</v>
      </c>
      <c r="B45" s="11" t="s">
        <v>568</v>
      </c>
      <c r="C45" s="9">
        <v>0</v>
      </c>
    </row>
    <row r="46" ht="19.9" customHeight="1" spans="1:3">
      <c r="A46" s="11" t="s">
        <v>569</v>
      </c>
      <c r="B46" s="11" t="s">
        <v>570</v>
      </c>
      <c r="C46" s="9">
        <v>866.16</v>
      </c>
    </row>
    <row r="47" ht="19.9" customHeight="1" spans="1:3">
      <c r="A47" s="10" t="s">
        <v>571</v>
      </c>
      <c r="B47" s="10" t="s">
        <v>80</v>
      </c>
      <c r="C47" s="9">
        <f>SUM(C48:C58)</f>
        <v>565.67</v>
      </c>
    </row>
    <row r="48" ht="19.9" customHeight="1" spans="1:3">
      <c r="A48" s="11" t="s">
        <v>572</v>
      </c>
      <c r="B48" s="11" t="s">
        <v>573</v>
      </c>
      <c r="C48" s="9">
        <v>0</v>
      </c>
    </row>
    <row r="49" ht="19.9" customHeight="1" spans="1:3">
      <c r="A49" s="11" t="s">
        <v>574</v>
      </c>
      <c r="B49" s="11" t="s">
        <v>575</v>
      </c>
      <c r="C49" s="9">
        <v>16</v>
      </c>
    </row>
    <row r="50" ht="19.9" customHeight="1" spans="1:3">
      <c r="A50" s="11" t="s">
        <v>576</v>
      </c>
      <c r="B50" s="11" t="s">
        <v>577</v>
      </c>
      <c r="C50" s="9">
        <v>0</v>
      </c>
    </row>
    <row r="51" ht="19.9" customHeight="1" spans="1:3">
      <c r="A51" s="11" t="s">
        <v>578</v>
      </c>
      <c r="B51" s="11" t="s">
        <v>579</v>
      </c>
      <c r="C51" s="9">
        <v>0</v>
      </c>
    </row>
    <row r="52" ht="19.9" customHeight="1" spans="1:3">
      <c r="A52" s="11" t="s">
        <v>580</v>
      </c>
      <c r="B52" s="11" t="s">
        <v>581</v>
      </c>
      <c r="C52" s="9">
        <v>168.69</v>
      </c>
    </row>
    <row r="53" ht="19.9" customHeight="1" spans="1:3">
      <c r="A53" s="11" t="s">
        <v>582</v>
      </c>
      <c r="B53" s="11" t="s">
        <v>583</v>
      </c>
      <c r="C53" s="9">
        <v>0</v>
      </c>
    </row>
    <row r="54" ht="19.9" customHeight="1" spans="1:3">
      <c r="A54" s="11" t="s">
        <v>584</v>
      </c>
      <c r="B54" s="11" t="s">
        <v>513</v>
      </c>
      <c r="C54" s="9">
        <v>0</v>
      </c>
    </row>
    <row r="55" ht="19.9" customHeight="1" spans="1:3">
      <c r="A55" s="11" t="s">
        <v>585</v>
      </c>
      <c r="B55" s="11" t="s">
        <v>586</v>
      </c>
      <c r="C55" s="9">
        <v>0</v>
      </c>
    </row>
    <row r="56" ht="19.9" customHeight="1" spans="1:3">
      <c r="A56" s="11" t="s">
        <v>587</v>
      </c>
      <c r="B56" s="11" t="s">
        <v>588</v>
      </c>
      <c r="C56" s="9">
        <v>11.05</v>
      </c>
    </row>
    <row r="57" ht="19.9" customHeight="1" spans="1:3">
      <c r="A57" s="11" t="s">
        <v>589</v>
      </c>
      <c r="B57" s="11" t="s">
        <v>590</v>
      </c>
      <c r="C57" s="9">
        <v>303.98</v>
      </c>
    </row>
    <row r="58" ht="19.9" customHeight="1" spans="1:3">
      <c r="A58" s="11" t="s">
        <v>591</v>
      </c>
      <c r="B58" s="11" t="s">
        <v>592</v>
      </c>
      <c r="C58" s="9">
        <v>65.95</v>
      </c>
    </row>
    <row r="59" ht="19.9" customHeight="1" spans="1:3">
      <c r="A59" s="10" t="s">
        <v>593</v>
      </c>
      <c r="B59" s="10" t="s">
        <v>594</v>
      </c>
      <c r="C59" s="9">
        <f>SUM(C60:C63)</f>
        <v>14700</v>
      </c>
    </row>
    <row r="60" ht="19.9" customHeight="1" spans="1:3">
      <c r="A60" s="11" t="s">
        <v>595</v>
      </c>
      <c r="B60" s="11" t="s">
        <v>596</v>
      </c>
      <c r="C60" s="9">
        <v>14700</v>
      </c>
    </row>
    <row r="61" ht="19.9" customHeight="1" spans="1:3">
      <c r="A61" s="11" t="s">
        <v>597</v>
      </c>
      <c r="B61" s="11" t="s">
        <v>598</v>
      </c>
      <c r="C61" s="9">
        <v>0</v>
      </c>
    </row>
    <row r="62" ht="19.9" customHeight="1" spans="1:3">
      <c r="A62" s="11" t="s">
        <v>599</v>
      </c>
      <c r="B62" s="11" t="s">
        <v>600</v>
      </c>
      <c r="C62" s="9">
        <v>0</v>
      </c>
    </row>
    <row r="63" ht="19.9" customHeight="1" spans="1:3">
      <c r="A63" s="11" t="s">
        <v>601</v>
      </c>
      <c r="B63" s="11" t="s">
        <v>602</v>
      </c>
      <c r="C63" s="9">
        <v>0</v>
      </c>
    </row>
    <row r="64" ht="19.9" customHeight="1" spans="1:3">
      <c r="A64" s="10" t="s">
        <v>603</v>
      </c>
      <c r="B64" s="10" t="s">
        <v>604</v>
      </c>
      <c r="C64" s="9">
        <f>SUM(C65:C76)</f>
        <v>38533.26</v>
      </c>
    </row>
    <row r="65" ht="19.9" customHeight="1" spans="1:3">
      <c r="A65" s="11" t="s">
        <v>605</v>
      </c>
      <c r="B65" s="11" t="s">
        <v>606</v>
      </c>
      <c r="C65" s="9">
        <v>0</v>
      </c>
    </row>
    <row r="66" ht="19.9" customHeight="1" spans="1:3">
      <c r="A66" s="11" t="s">
        <v>607</v>
      </c>
      <c r="B66" s="11" t="s">
        <v>608</v>
      </c>
      <c r="C66" s="9">
        <v>0</v>
      </c>
    </row>
    <row r="67" ht="19.9" customHeight="1" spans="1:3">
      <c r="A67" s="11" t="s">
        <v>609</v>
      </c>
      <c r="B67" s="11" t="s">
        <v>610</v>
      </c>
      <c r="C67" s="9">
        <v>0</v>
      </c>
    </row>
    <row r="68" ht="19.9" customHeight="1" spans="1:3">
      <c r="A68" s="11" t="s">
        <v>611</v>
      </c>
      <c r="B68" s="11" t="s">
        <v>612</v>
      </c>
      <c r="C68" s="9">
        <v>38533.26</v>
      </c>
    </row>
    <row r="69" ht="19.9" customHeight="1" spans="1:3">
      <c r="A69" s="11" t="s">
        <v>613</v>
      </c>
      <c r="B69" s="11" t="s">
        <v>614</v>
      </c>
      <c r="C69" s="9">
        <v>0</v>
      </c>
    </row>
    <row r="70" ht="19.9" customHeight="1" spans="1:3">
      <c r="A70" s="11" t="s">
        <v>615</v>
      </c>
      <c r="B70" s="11" t="s">
        <v>616</v>
      </c>
      <c r="C70" s="9">
        <v>0</v>
      </c>
    </row>
    <row r="71" ht="19.9" customHeight="1" spans="1:3">
      <c r="A71" s="11" t="s">
        <v>617</v>
      </c>
      <c r="B71" s="11" t="s">
        <v>618</v>
      </c>
      <c r="C71" s="9">
        <v>0</v>
      </c>
    </row>
    <row r="72" ht="19.9" customHeight="1" spans="1:3">
      <c r="A72" s="11" t="s">
        <v>619</v>
      </c>
      <c r="B72" s="11" t="s">
        <v>620</v>
      </c>
      <c r="C72" s="9">
        <v>0</v>
      </c>
    </row>
    <row r="73" ht="19.9" customHeight="1" spans="1:3">
      <c r="A73" s="11" t="s">
        <v>621</v>
      </c>
      <c r="B73" s="11" t="s">
        <v>622</v>
      </c>
      <c r="C73" s="9">
        <v>0</v>
      </c>
    </row>
    <row r="74" ht="19.9" customHeight="1" spans="1:3">
      <c r="A74" s="11" t="s">
        <v>623</v>
      </c>
      <c r="B74" s="11" t="s">
        <v>624</v>
      </c>
      <c r="C74" s="9">
        <v>0</v>
      </c>
    </row>
    <row r="75" ht="19.9" customHeight="1" spans="1:3">
      <c r="A75" s="11" t="s">
        <v>625</v>
      </c>
      <c r="B75" s="11" t="s">
        <v>626</v>
      </c>
      <c r="C75" s="9">
        <v>0</v>
      </c>
    </row>
    <row r="76" ht="19.9" customHeight="1" spans="1:3">
      <c r="A76" s="11" t="s">
        <v>627</v>
      </c>
      <c r="B76" s="11" t="s">
        <v>628</v>
      </c>
      <c r="C76" s="9">
        <v>0</v>
      </c>
    </row>
    <row r="77" ht="19.9" customHeight="1" spans="1:3">
      <c r="A77" s="10" t="s">
        <v>629</v>
      </c>
      <c r="B77" s="10" t="s">
        <v>630</v>
      </c>
      <c r="C77" s="9">
        <f>SUM(C78:C93)</f>
        <v>112605.11</v>
      </c>
    </row>
    <row r="78" ht="19.9" customHeight="1" spans="1:3">
      <c r="A78" s="11" t="s">
        <v>631</v>
      </c>
      <c r="B78" s="11" t="s">
        <v>606</v>
      </c>
      <c r="C78" s="9">
        <v>0</v>
      </c>
    </row>
    <row r="79" ht="19.9" customHeight="1" spans="1:3">
      <c r="A79" s="11" t="s">
        <v>632</v>
      </c>
      <c r="B79" s="11" t="s">
        <v>608</v>
      </c>
      <c r="C79" s="9">
        <v>5.92</v>
      </c>
    </row>
    <row r="80" ht="19.9" customHeight="1" spans="1:3">
      <c r="A80" s="11" t="s">
        <v>633</v>
      </c>
      <c r="B80" s="11" t="s">
        <v>610</v>
      </c>
      <c r="C80" s="9">
        <v>0</v>
      </c>
    </row>
    <row r="81" ht="19.9" customHeight="1" spans="1:3">
      <c r="A81" s="11" t="s">
        <v>634</v>
      </c>
      <c r="B81" s="11" t="s">
        <v>612</v>
      </c>
      <c r="C81" s="9">
        <v>59599.19</v>
      </c>
    </row>
    <row r="82" ht="19.9" customHeight="1" spans="1:3">
      <c r="A82" s="11" t="s">
        <v>635</v>
      </c>
      <c r="B82" s="11" t="s">
        <v>614</v>
      </c>
      <c r="C82" s="9">
        <v>0</v>
      </c>
    </row>
    <row r="83" ht="19.9" customHeight="1" spans="1:3">
      <c r="A83" s="11" t="s">
        <v>636</v>
      </c>
      <c r="B83" s="11" t="s">
        <v>616</v>
      </c>
      <c r="C83" s="9">
        <v>0</v>
      </c>
    </row>
    <row r="84" ht="19.9" customHeight="1" spans="1:3">
      <c r="A84" s="11" t="s">
        <v>637</v>
      </c>
      <c r="B84" s="11" t="s">
        <v>618</v>
      </c>
      <c r="C84" s="9">
        <v>0</v>
      </c>
    </row>
    <row r="85" ht="19.9" customHeight="1" spans="1:3">
      <c r="A85" s="11" t="s">
        <v>638</v>
      </c>
      <c r="B85" s="11" t="s">
        <v>639</v>
      </c>
      <c r="C85" s="9">
        <v>53000</v>
      </c>
    </row>
    <row r="86" ht="19.9" customHeight="1" spans="1:3">
      <c r="A86" s="11" t="s">
        <v>640</v>
      </c>
      <c r="B86" s="11" t="s">
        <v>641</v>
      </c>
      <c r="C86" s="9">
        <v>0</v>
      </c>
    </row>
    <row r="87" ht="19.9" customHeight="1" spans="1:3">
      <c r="A87" s="11" t="s">
        <v>642</v>
      </c>
      <c r="B87" s="11" t="s">
        <v>643</v>
      </c>
      <c r="C87" s="9">
        <v>0</v>
      </c>
    </row>
    <row r="88" ht="19.9" customHeight="1" spans="1:3">
      <c r="A88" s="11" t="s">
        <v>644</v>
      </c>
      <c r="B88" s="11" t="s">
        <v>645</v>
      </c>
      <c r="C88" s="9">
        <v>0</v>
      </c>
    </row>
    <row r="89" ht="19.9" customHeight="1" spans="1:3">
      <c r="A89" s="11" t="s">
        <v>646</v>
      </c>
      <c r="B89" s="11" t="s">
        <v>620</v>
      </c>
      <c r="C89" s="9">
        <v>0</v>
      </c>
    </row>
    <row r="90" ht="19.9" customHeight="1" spans="1:3">
      <c r="A90" s="11" t="s">
        <v>647</v>
      </c>
      <c r="B90" s="11" t="s">
        <v>622</v>
      </c>
      <c r="C90" s="9">
        <v>0</v>
      </c>
    </row>
    <row r="91" ht="19.9" customHeight="1" spans="1:3">
      <c r="A91" s="11" t="s">
        <v>648</v>
      </c>
      <c r="B91" s="11" t="s">
        <v>624</v>
      </c>
      <c r="C91" s="9">
        <v>0</v>
      </c>
    </row>
    <row r="92" ht="19.9" customHeight="1" spans="1:3">
      <c r="A92" s="11" t="s">
        <v>649</v>
      </c>
      <c r="B92" s="11" t="s">
        <v>626</v>
      </c>
      <c r="C92" s="9">
        <v>0</v>
      </c>
    </row>
    <row r="93" ht="19.9" customHeight="1" spans="1:3">
      <c r="A93" s="11" t="s">
        <v>650</v>
      </c>
      <c r="B93" s="11" t="s">
        <v>628</v>
      </c>
      <c r="C93" s="9">
        <v>0</v>
      </c>
    </row>
    <row r="94" ht="19.9" customHeight="1" spans="1:3">
      <c r="A94" s="10" t="s">
        <v>651</v>
      </c>
      <c r="B94" s="10" t="s">
        <v>652</v>
      </c>
      <c r="C94" s="9">
        <f>SUM(C95:C96)</f>
        <v>0</v>
      </c>
    </row>
    <row r="95" ht="19.9" customHeight="1" spans="1:3">
      <c r="A95" s="11" t="s">
        <v>653</v>
      </c>
      <c r="B95" s="11" t="s">
        <v>654</v>
      </c>
      <c r="C95" s="9">
        <v>0</v>
      </c>
    </row>
    <row r="96" ht="19.9" customHeight="1" spans="1:3">
      <c r="A96" s="11" t="s">
        <v>655</v>
      </c>
      <c r="B96" s="11" t="s">
        <v>656</v>
      </c>
      <c r="C96" s="9">
        <v>0</v>
      </c>
    </row>
    <row r="97" ht="19.9" customHeight="1" spans="1:3">
      <c r="A97" s="10" t="s">
        <v>657</v>
      </c>
      <c r="B97" s="10" t="s">
        <v>658</v>
      </c>
      <c r="C97" s="9">
        <f>SUM(C98:C102)</f>
        <v>17970.48</v>
      </c>
    </row>
    <row r="98" ht="19.9" customHeight="1" spans="1:3">
      <c r="A98" s="11" t="s">
        <v>659</v>
      </c>
      <c r="B98" s="11" t="s">
        <v>654</v>
      </c>
      <c r="C98" s="9">
        <v>0</v>
      </c>
    </row>
    <row r="99" ht="19.9" customHeight="1" spans="1:3">
      <c r="A99" s="11" t="s">
        <v>660</v>
      </c>
      <c r="B99" s="11" t="s">
        <v>661</v>
      </c>
      <c r="C99" s="9">
        <v>0</v>
      </c>
    </row>
    <row r="100" ht="19.9" customHeight="1" spans="1:3">
      <c r="A100" s="11" t="s">
        <v>662</v>
      </c>
      <c r="B100" s="11" t="s">
        <v>663</v>
      </c>
      <c r="C100" s="9">
        <v>14727.46</v>
      </c>
    </row>
    <row r="101" ht="19.9" customHeight="1" spans="1:3">
      <c r="A101" s="11" t="s">
        <v>664</v>
      </c>
      <c r="B101" s="11" t="s">
        <v>665</v>
      </c>
      <c r="C101" s="9">
        <v>0</v>
      </c>
    </row>
    <row r="102" ht="19.9" customHeight="1" spans="1:3">
      <c r="A102" s="11" t="s">
        <v>666</v>
      </c>
      <c r="B102" s="11" t="s">
        <v>667</v>
      </c>
      <c r="C102" s="9">
        <v>3243.02</v>
      </c>
    </row>
    <row r="103" ht="19.9" customHeight="1" spans="1:3">
      <c r="A103" s="10" t="s">
        <v>668</v>
      </c>
      <c r="B103" s="10" t="s">
        <v>669</v>
      </c>
      <c r="C103" s="9">
        <f>SUM(C104:C105)</f>
        <v>0</v>
      </c>
    </row>
    <row r="104" ht="19.9" customHeight="1" spans="1:3">
      <c r="A104" s="11" t="s">
        <v>670</v>
      </c>
      <c r="B104" s="11" t="s">
        <v>671</v>
      </c>
      <c r="C104" s="9">
        <v>0</v>
      </c>
    </row>
    <row r="105" ht="19.9" customHeight="1" spans="1:3">
      <c r="A105" s="11" t="s">
        <v>672</v>
      </c>
      <c r="B105" s="11" t="s">
        <v>673</v>
      </c>
      <c r="C105" s="9">
        <v>0</v>
      </c>
    </row>
    <row r="106" ht="19.9" customHeight="1" spans="1:3">
      <c r="A106" s="10" t="s">
        <v>674</v>
      </c>
      <c r="B106" s="10" t="s">
        <v>675</v>
      </c>
      <c r="C106" s="9">
        <f>SUM(C107:C110)</f>
        <v>1396.03</v>
      </c>
    </row>
    <row r="107" ht="19.9" customHeight="1" spans="1:3">
      <c r="A107" s="11" t="s">
        <v>676</v>
      </c>
      <c r="B107" s="11" t="s">
        <v>677</v>
      </c>
      <c r="C107" s="9">
        <v>0</v>
      </c>
    </row>
    <row r="108" ht="19.9" customHeight="1" spans="1:3">
      <c r="A108" s="11" t="s">
        <v>678</v>
      </c>
      <c r="B108" s="11" t="s">
        <v>679</v>
      </c>
      <c r="C108" s="9">
        <v>56.29</v>
      </c>
    </row>
    <row r="109" ht="19.9" customHeight="1" spans="1:3">
      <c r="A109" s="11" t="s">
        <v>680</v>
      </c>
      <c r="B109" s="11" t="s">
        <v>681</v>
      </c>
      <c r="C109" s="9">
        <v>1339.74</v>
      </c>
    </row>
    <row r="110" ht="19.9" customHeight="1" spans="1:3">
      <c r="A110" s="11" t="s">
        <v>682</v>
      </c>
      <c r="B110" s="11" t="s">
        <v>683</v>
      </c>
      <c r="C110" s="9">
        <v>0</v>
      </c>
    </row>
  </sheetData>
  <mergeCells count="2">
    <mergeCell ref="A1:C1"/>
    <mergeCell ref="A2:B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9"/>
  <sheetViews>
    <sheetView workbookViewId="0">
      <selection activeCell="D8" sqref="D8"/>
    </sheetView>
  </sheetViews>
  <sheetFormatPr defaultColWidth="9" defaultRowHeight="13.5" outlineLevelCol="2"/>
  <cols>
    <col min="1" max="1" width="21.25" customWidth="1"/>
    <col min="2" max="2" width="30.375" customWidth="1"/>
    <col min="3" max="3" width="17.375" customWidth="1"/>
  </cols>
  <sheetData>
    <row r="1" s="1" customFormat="1" ht="50.1" customHeight="1" spans="1:3">
      <c r="A1" s="3" t="s">
        <v>684</v>
      </c>
      <c r="B1" s="3"/>
      <c r="C1" s="3"/>
    </row>
    <row r="2" s="2" customFormat="1" ht="24.95" customHeight="1" spans="1:3">
      <c r="A2" s="4" t="s">
        <v>64</v>
      </c>
      <c r="B2" s="4"/>
      <c r="C2" s="5" t="s">
        <v>2</v>
      </c>
    </row>
    <row r="3" ht="24.95" customHeight="1" spans="1:3">
      <c r="A3" s="6" t="s">
        <v>685</v>
      </c>
      <c r="B3" s="6" t="s">
        <v>686</v>
      </c>
      <c r="C3" s="6" t="s">
        <v>687</v>
      </c>
    </row>
    <row r="4" ht="24.95" customHeight="1" spans="1:3">
      <c r="A4" s="7"/>
      <c r="B4" s="8" t="s">
        <v>488</v>
      </c>
      <c r="C4" s="9">
        <f>SUM(C5:C79)/2</f>
        <v>197300</v>
      </c>
    </row>
    <row r="5" ht="24.95" customHeight="1" spans="1:3">
      <c r="A5" s="10" t="s">
        <v>688</v>
      </c>
      <c r="B5" s="10" t="s">
        <v>689</v>
      </c>
      <c r="C5" s="9">
        <f>SUM(C6:C9)</f>
        <v>6376</v>
      </c>
    </row>
    <row r="6" ht="24.95" customHeight="1" spans="1:3">
      <c r="A6" s="11" t="s">
        <v>690</v>
      </c>
      <c r="B6" s="11" t="s">
        <v>691</v>
      </c>
      <c r="C6" s="9">
        <v>5494.08</v>
      </c>
    </row>
    <row r="7" ht="24.95" customHeight="1" spans="1:3">
      <c r="A7" s="11" t="s">
        <v>692</v>
      </c>
      <c r="B7" s="11" t="s">
        <v>693</v>
      </c>
      <c r="C7" s="9">
        <v>410.71</v>
      </c>
    </row>
    <row r="8" ht="24.95" customHeight="1" spans="1:3">
      <c r="A8" s="11" t="s">
        <v>694</v>
      </c>
      <c r="B8" s="11" t="s">
        <v>511</v>
      </c>
      <c r="C8" s="9">
        <v>229.59</v>
      </c>
    </row>
    <row r="9" ht="24.95" customHeight="1" spans="1:3">
      <c r="A9" s="11" t="s">
        <v>695</v>
      </c>
      <c r="B9" s="11" t="s">
        <v>515</v>
      </c>
      <c r="C9" s="9">
        <v>241.62</v>
      </c>
    </row>
    <row r="10" ht="24.95" customHeight="1" spans="1:3">
      <c r="A10" s="10" t="s">
        <v>696</v>
      </c>
      <c r="B10" s="10" t="s">
        <v>697</v>
      </c>
      <c r="C10" s="9">
        <f>SUM(C11:C20)</f>
        <v>5153.45</v>
      </c>
    </row>
    <row r="11" ht="24.95" customHeight="1" spans="1:3">
      <c r="A11" s="11" t="s">
        <v>698</v>
      </c>
      <c r="B11" s="11" t="s">
        <v>699</v>
      </c>
      <c r="C11" s="9">
        <v>1221.31</v>
      </c>
    </row>
    <row r="12" ht="24.95" customHeight="1" spans="1:3">
      <c r="A12" s="11" t="s">
        <v>700</v>
      </c>
      <c r="B12" s="11" t="s">
        <v>544</v>
      </c>
      <c r="C12" s="9">
        <v>94.31</v>
      </c>
    </row>
    <row r="13" ht="24.95" customHeight="1" spans="1:3">
      <c r="A13" s="11" t="s">
        <v>701</v>
      </c>
      <c r="B13" s="11" t="s">
        <v>546</v>
      </c>
      <c r="C13" s="9">
        <v>137.14</v>
      </c>
    </row>
    <row r="14" ht="24.95" customHeight="1" spans="1:3">
      <c r="A14" s="11" t="s">
        <v>702</v>
      </c>
      <c r="B14" s="11" t="s">
        <v>703</v>
      </c>
      <c r="C14" s="9">
        <v>1.12</v>
      </c>
    </row>
    <row r="15" ht="24.95" customHeight="1" spans="1:3">
      <c r="A15" s="11" t="s">
        <v>704</v>
      </c>
      <c r="B15" s="11" t="s">
        <v>558</v>
      </c>
      <c r="C15" s="9">
        <v>2681.32</v>
      </c>
    </row>
    <row r="16" ht="24.95" customHeight="1" spans="1:3">
      <c r="A16" s="11" t="s">
        <v>705</v>
      </c>
      <c r="B16" s="11" t="s">
        <v>548</v>
      </c>
      <c r="C16" s="9">
        <v>76.15</v>
      </c>
    </row>
    <row r="17" ht="24.95" customHeight="1" spans="1:3">
      <c r="A17" s="11" t="s">
        <v>706</v>
      </c>
      <c r="B17" s="11" t="s">
        <v>707</v>
      </c>
      <c r="C17" s="9">
        <v>46.4</v>
      </c>
    </row>
    <row r="18" ht="24.95" customHeight="1" spans="1:3">
      <c r="A18" s="11" t="s">
        <v>708</v>
      </c>
      <c r="B18" s="11" t="s">
        <v>564</v>
      </c>
      <c r="C18" s="9">
        <v>3.24</v>
      </c>
    </row>
    <row r="19" ht="24.95" customHeight="1" spans="1:3">
      <c r="A19" s="11" t="s">
        <v>709</v>
      </c>
      <c r="B19" s="11" t="s">
        <v>540</v>
      </c>
      <c r="C19" s="9">
        <v>26.3</v>
      </c>
    </row>
    <row r="20" ht="24.95" customHeight="1" spans="1:3">
      <c r="A20" s="11" t="s">
        <v>710</v>
      </c>
      <c r="B20" s="11" t="s">
        <v>570</v>
      </c>
      <c r="C20" s="9">
        <v>866.16</v>
      </c>
    </row>
    <row r="21" ht="24.95" customHeight="1" spans="1:3">
      <c r="A21" s="10" t="s">
        <v>711</v>
      </c>
      <c r="B21" s="10" t="s">
        <v>712</v>
      </c>
      <c r="C21" s="9">
        <f>SUM(C22:C28)</f>
        <v>112605.11</v>
      </c>
    </row>
    <row r="22" ht="24.95" customHeight="1" spans="1:3">
      <c r="A22" s="11" t="s">
        <v>713</v>
      </c>
      <c r="B22" s="11" t="s">
        <v>606</v>
      </c>
      <c r="C22" s="9"/>
    </row>
    <row r="23" ht="24.95" customHeight="1" spans="1:3">
      <c r="A23" s="11" t="s">
        <v>714</v>
      </c>
      <c r="B23" s="11" t="s">
        <v>612</v>
      </c>
      <c r="C23" s="9">
        <v>59599.19</v>
      </c>
    </row>
    <row r="24" ht="24.95" customHeight="1" spans="1:3">
      <c r="A24" s="11" t="s">
        <v>715</v>
      </c>
      <c r="B24" s="11" t="s">
        <v>620</v>
      </c>
      <c r="C24" s="9"/>
    </row>
    <row r="25" ht="24.95" customHeight="1" spans="1:3">
      <c r="A25" s="11" t="s">
        <v>716</v>
      </c>
      <c r="B25" s="11" t="s">
        <v>717</v>
      </c>
      <c r="C25" s="9">
        <v>53000</v>
      </c>
    </row>
    <row r="26" ht="24.95" customHeight="1" spans="1:3">
      <c r="A26" s="11" t="s">
        <v>718</v>
      </c>
      <c r="B26" s="11" t="s">
        <v>719</v>
      </c>
      <c r="C26" s="9">
        <v>5.92</v>
      </c>
    </row>
    <row r="27" ht="24.95" customHeight="1" spans="1:3">
      <c r="A27" s="11" t="s">
        <v>720</v>
      </c>
      <c r="B27" s="11" t="s">
        <v>614</v>
      </c>
      <c r="C27" s="9"/>
    </row>
    <row r="28" ht="24.95" customHeight="1" spans="1:3">
      <c r="A28" s="11" t="s">
        <v>721</v>
      </c>
      <c r="B28" s="11" t="s">
        <v>722</v>
      </c>
      <c r="C28" s="9"/>
    </row>
    <row r="29" ht="24.95" customHeight="1" spans="1:3">
      <c r="A29" s="10" t="s">
        <v>723</v>
      </c>
      <c r="B29" s="10" t="s">
        <v>724</v>
      </c>
      <c r="C29" s="9">
        <f>SUM(C30:C35)</f>
        <v>38533.26</v>
      </c>
    </row>
    <row r="30" ht="24.95" customHeight="1" spans="1:3">
      <c r="A30" s="11" t="s">
        <v>725</v>
      </c>
      <c r="B30" s="11" t="s">
        <v>606</v>
      </c>
      <c r="C30" s="9"/>
    </row>
    <row r="31" ht="24.95" customHeight="1" spans="1:3">
      <c r="A31" s="11" t="s">
        <v>726</v>
      </c>
      <c r="B31" s="11" t="s">
        <v>612</v>
      </c>
      <c r="C31" s="9">
        <v>38533.26</v>
      </c>
    </row>
    <row r="32" ht="24.95" customHeight="1" spans="1:3">
      <c r="A32" s="11" t="s">
        <v>727</v>
      </c>
      <c r="B32" s="11" t="s">
        <v>620</v>
      </c>
      <c r="C32" s="9"/>
    </row>
    <row r="33" ht="24.95" customHeight="1" spans="1:3">
      <c r="A33" s="11" t="s">
        <v>728</v>
      </c>
      <c r="B33" s="11" t="s">
        <v>719</v>
      </c>
      <c r="C33" s="9"/>
    </row>
    <row r="34" ht="24.95" customHeight="1" spans="1:3">
      <c r="A34" s="11" t="s">
        <v>729</v>
      </c>
      <c r="B34" s="11" t="s">
        <v>614</v>
      </c>
      <c r="C34" s="9"/>
    </row>
    <row r="35" ht="24.95" customHeight="1" spans="1:3">
      <c r="A35" s="11" t="s">
        <v>730</v>
      </c>
      <c r="B35" s="11" t="s">
        <v>722</v>
      </c>
      <c r="C35" s="9"/>
    </row>
    <row r="36" ht="24.95" customHeight="1" spans="1:3">
      <c r="A36" s="10" t="s">
        <v>731</v>
      </c>
      <c r="B36" s="10" t="s">
        <v>732</v>
      </c>
      <c r="C36" s="9">
        <f>SUM(C37:C39)</f>
        <v>0</v>
      </c>
    </row>
    <row r="37" ht="24.95" customHeight="1" spans="1:3">
      <c r="A37" s="11" t="s">
        <v>733</v>
      </c>
      <c r="B37" s="11" t="s">
        <v>734</v>
      </c>
      <c r="C37" s="9"/>
    </row>
    <row r="38" ht="24.95" customHeight="1" spans="1:3">
      <c r="A38" s="11" t="s">
        <v>735</v>
      </c>
      <c r="B38" s="11" t="s">
        <v>736</v>
      </c>
      <c r="C38" s="9"/>
    </row>
    <row r="39" ht="24.95" customHeight="1" spans="1:3">
      <c r="A39" s="11" t="s">
        <v>737</v>
      </c>
      <c r="B39" s="11" t="s">
        <v>738</v>
      </c>
      <c r="C39" s="9"/>
    </row>
    <row r="40" ht="24.95" customHeight="1" spans="1:3">
      <c r="A40" s="10" t="s">
        <v>739</v>
      </c>
      <c r="B40" s="10" t="s">
        <v>740</v>
      </c>
      <c r="C40" s="9">
        <f>SUM(C41:C42)</f>
        <v>0</v>
      </c>
    </row>
    <row r="41" ht="24.95" customHeight="1" spans="1:3">
      <c r="A41" s="11" t="s">
        <v>741</v>
      </c>
      <c r="B41" s="11" t="s">
        <v>742</v>
      </c>
      <c r="C41" s="9"/>
    </row>
    <row r="42" ht="24.95" customHeight="1" spans="1:3">
      <c r="A42" s="11" t="s">
        <v>743</v>
      </c>
      <c r="B42" s="11" t="s">
        <v>744</v>
      </c>
      <c r="C42" s="9"/>
    </row>
    <row r="43" ht="24.95" customHeight="1" spans="1:3">
      <c r="A43" s="10" t="s">
        <v>745</v>
      </c>
      <c r="B43" s="10" t="s">
        <v>658</v>
      </c>
      <c r="C43" s="9">
        <f>SUM(C44:C46)</f>
        <v>16945.48</v>
      </c>
    </row>
    <row r="44" ht="24.95" customHeight="1" spans="1:3">
      <c r="A44" s="11" t="s">
        <v>746</v>
      </c>
      <c r="B44" s="11" t="s">
        <v>747</v>
      </c>
      <c r="C44" s="9">
        <v>14727.46</v>
      </c>
    </row>
    <row r="45" ht="24.95" customHeight="1" spans="1:3">
      <c r="A45" s="11" t="s">
        <v>748</v>
      </c>
      <c r="B45" s="11" t="s">
        <v>665</v>
      </c>
      <c r="C45" s="9">
        <v>0</v>
      </c>
    </row>
    <row r="46" ht="24.95" customHeight="1" spans="1:3">
      <c r="A46" s="11" t="s">
        <v>749</v>
      </c>
      <c r="B46" s="11" t="s">
        <v>656</v>
      </c>
      <c r="C46" s="9">
        <f>3243.02-1025</f>
        <v>2218.02</v>
      </c>
    </row>
    <row r="47" ht="24.95" customHeight="1" spans="1:3">
      <c r="A47" s="10" t="s">
        <v>750</v>
      </c>
      <c r="B47" s="10" t="s">
        <v>751</v>
      </c>
      <c r="C47" s="9">
        <f>SUM(C48:C49)</f>
        <v>0</v>
      </c>
    </row>
    <row r="48" ht="24.95" customHeight="1" spans="1:3">
      <c r="A48" s="11" t="s">
        <v>752</v>
      </c>
      <c r="B48" s="11" t="s">
        <v>753</v>
      </c>
      <c r="C48" s="9"/>
    </row>
    <row r="49" ht="24.95" customHeight="1" spans="1:3">
      <c r="A49" s="11" t="s">
        <v>754</v>
      </c>
      <c r="B49" s="11" t="s">
        <v>755</v>
      </c>
      <c r="C49" s="9"/>
    </row>
    <row r="50" ht="24.95" customHeight="1" spans="1:3">
      <c r="A50" s="10" t="s">
        <v>756</v>
      </c>
      <c r="B50" s="10" t="s">
        <v>417</v>
      </c>
      <c r="C50" s="9">
        <f>SUM(C51:C55)</f>
        <v>565.67</v>
      </c>
    </row>
    <row r="51" ht="24.95" customHeight="1" spans="1:3">
      <c r="A51" s="11" t="s">
        <v>757</v>
      </c>
      <c r="B51" s="11" t="s">
        <v>758</v>
      </c>
      <c r="C51" s="9">
        <v>179.74</v>
      </c>
    </row>
    <row r="52" ht="24.95" customHeight="1" spans="1:3">
      <c r="A52" s="11" t="s">
        <v>759</v>
      </c>
      <c r="B52" s="11" t="s">
        <v>586</v>
      </c>
      <c r="C52" s="9"/>
    </row>
    <row r="53" ht="24.95" customHeight="1" spans="1:3">
      <c r="A53" s="11" t="s">
        <v>760</v>
      </c>
      <c r="B53" s="11" t="s">
        <v>761</v>
      </c>
      <c r="C53" s="9">
        <v>303.98</v>
      </c>
    </row>
    <row r="54" ht="24.95" customHeight="1" spans="1:3">
      <c r="A54" s="11" t="s">
        <v>762</v>
      </c>
      <c r="B54" s="11" t="s">
        <v>763</v>
      </c>
      <c r="C54" s="9">
        <v>16</v>
      </c>
    </row>
    <row r="55" ht="24.95" customHeight="1" spans="1:3">
      <c r="A55" s="11" t="s">
        <v>764</v>
      </c>
      <c r="B55" s="11" t="s">
        <v>592</v>
      </c>
      <c r="C55" s="9">
        <v>65.95</v>
      </c>
    </row>
    <row r="56" ht="24.95" customHeight="1" spans="1:3">
      <c r="A56" s="10" t="s">
        <v>765</v>
      </c>
      <c r="B56" s="10" t="s">
        <v>669</v>
      </c>
      <c r="C56" s="9">
        <f>SUM(C57:C58)</f>
        <v>0</v>
      </c>
    </row>
    <row r="57" ht="24.95" customHeight="1" spans="1:3">
      <c r="A57" s="11" t="s">
        <v>766</v>
      </c>
      <c r="B57" s="11" t="s">
        <v>767</v>
      </c>
      <c r="C57" s="9"/>
    </row>
    <row r="58" ht="24.95" customHeight="1" spans="1:3">
      <c r="A58" s="11" t="s">
        <v>768</v>
      </c>
      <c r="B58" s="11" t="s">
        <v>673</v>
      </c>
      <c r="C58" s="9"/>
    </row>
    <row r="59" ht="24.95" customHeight="1" spans="1:3">
      <c r="A59" s="10" t="s">
        <v>769</v>
      </c>
      <c r="B59" s="10" t="s">
        <v>594</v>
      </c>
      <c r="C59" s="9">
        <f>SUM(C60:C63)</f>
        <v>14700</v>
      </c>
    </row>
    <row r="60" ht="24.95" customHeight="1" spans="1:3">
      <c r="A60" s="11" t="s">
        <v>770</v>
      </c>
      <c r="B60" s="11" t="s">
        <v>771</v>
      </c>
      <c r="C60" s="9">
        <v>14700</v>
      </c>
    </row>
    <row r="61" ht="24.95" customHeight="1" spans="1:3">
      <c r="A61" s="11" t="s">
        <v>772</v>
      </c>
      <c r="B61" s="11" t="s">
        <v>598</v>
      </c>
      <c r="C61" s="9"/>
    </row>
    <row r="62" ht="24.95" customHeight="1" spans="1:3">
      <c r="A62" s="11" t="s">
        <v>773</v>
      </c>
      <c r="B62" s="11" t="s">
        <v>600</v>
      </c>
      <c r="C62" s="9"/>
    </row>
    <row r="63" ht="24.95" customHeight="1" spans="1:3">
      <c r="A63" s="11" t="s">
        <v>774</v>
      </c>
      <c r="B63" s="11" t="s">
        <v>602</v>
      </c>
      <c r="C63" s="9"/>
    </row>
    <row r="64" ht="24.95" customHeight="1" spans="1:3">
      <c r="A64" s="10" t="s">
        <v>775</v>
      </c>
      <c r="B64" s="10" t="s">
        <v>776</v>
      </c>
      <c r="C64" s="9">
        <f>SUM(C65:C66)</f>
        <v>0</v>
      </c>
    </row>
    <row r="65" ht="24.95" customHeight="1" spans="1:3">
      <c r="A65" s="11" t="s">
        <v>777</v>
      </c>
      <c r="B65" s="11" t="s">
        <v>778</v>
      </c>
      <c r="C65" s="9"/>
    </row>
    <row r="66" ht="24.95" customHeight="1" spans="1:3">
      <c r="A66" s="11" t="s">
        <v>779</v>
      </c>
      <c r="B66" s="11" t="s">
        <v>780</v>
      </c>
      <c r="C66" s="9"/>
    </row>
    <row r="67" ht="24.95" customHeight="1" spans="1:3">
      <c r="A67" s="10" t="s">
        <v>781</v>
      </c>
      <c r="B67" s="10" t="s">
        <v>300</v>
      </c>
      <c r="C67" s="9">
        <f>SUM(C68:C71)</f>
        <v>0</v>
      </c>
    </row>
    <row r="68" ht="24.95" customHeight="1" spans="1:3">
      <c r="A68" s="11" t="s">
        <v>782</v>
      </c>
      <c r="B68" s="11" t="s">
        <v>783</v>
      </c>
      <c r="C68" s="9"/>
    </row>
    <row r="69" ht="24.95" customHeight="1" spans="1:3">
      <c r="A69" s="11" t="s">
        <v>784</v>
      </c>
      <c r="B69" s="11" t="s">
        <v>785</v>
      </c>
      <c r="C69" s="9"/>
    </row>
    <row r="70" ht="24.95" customHeight="1" spans="1:3">
      <c r="A70" s="11" t="s">
        <v>786</v>
      </c>
      <c r="B70" s="11" t="s">
        <v>787</v>
      </c>
      <c r="C70" s="9"/>
    </row>
    <row r="71" ht="24.95" customHeight="1" spans="1:3">
      <c r="A71" s="11" t="s">
        <v>788</v>
      </c>
      <c r="B71" s="11" t="s">
        <v>789</v>
      </c>
      <c r="C71" s="9"/>
    </row>
    <row r="72" ht="24.95" customHeight="1" spans="1:3">
      <c r="A72" s="10" t="s">
        <v>790</v>
      </c>
      <c r="B72" s="10" t="s">
        <v>791</v>
      </c>
      <c r="C72" s="9">
        <f>SUM(C73:C74)</f>
        <v>1025</v>
      </c>
    </row>
    <row r="73" ht="24.95" customHeight="1" spans="1:3">
      <c r="A73" s="11" t="s">
        <v>792</v>
      </c>
      <c r="B73" s="11" t="s">
        <v>793</v>
      </c>
      <c r="C73" s="9">
        <v>1025</v>
      </c>
    </row>
    <row r="74" ht="24.95" customHeight="1" spans="1:3">
      <c r="A74" s="11" t="s">
        <v>794</v>
      </c>
      <c r="B74" s="11" t="s">
        <v>795</v>
      </c>
      <c r="C74" s="9"/>
    </row>
    <row r="75" ht="24.95" customHeight="1" spans="1:3">
      <c r="A75" s="10" t="s">
        <v>796</v>
      </c>
      <c r="B75" s="10" t="s">
        <v>675</v>
      </c>
      <c r="C75" s="9">
        <f>SUM(C76:C79)</f>
        <v>1396.03</v>
      </c>
    </row>
    <row r="76" ht="24.95" customHeight="1" spans="1:3">
      <c r="A76" s="11" t="s">
        <v>797</v>
      </c>
      <c r="B76" s="11" t="s">
        <v>677</v>
      </c>
      <c r="C76" s="9"/>
    </row>
    <row r="77" ht="24.95" customHeight="1" spans="1:3">
      <c r="A77" s="11" t="s">
        <v>798</v>
      </c>
      <c r="B77" s="11" t="s">
        <v>799</v>
      </c>
      <c r="C77" s="9"/>
    </row>
    <row r="78" ht="24.95" customHeight="1" spans="1:3">
      <c r="A78" s="11" t="s">
        <v>800</v>
      </c>
      <c r="B78" s="11" t="s">
        <v>801</v>
      </c>
      <c r="C78" s="9">
        <v>1339.74</v>
      </c>
    </row>
    <row r="79" ht="24.95" customHeight="1" spans="1:3">
      <c r="A79" s="11" t="s">
        <v>802</v>
      </c>
      <c r="B79" s="11" t="s">
        <v>683</v>
      </c>
      <c r="C79" s="9">
        <v>56.29</v>
      </c>
    </row>
  </sheetData>
  <mergeCells count="2">
    <mergeCell ref="A1:C1"/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F5" sqref="F5"/>
    </sheetView>
  </sheetViews>
  <sheetFormatPr defaultColWidth="9" defaultRowHeight="13.5"/>
  <cols>
    <col min="1" max="1" width="4.875" customWidth="1"/>
    <col min="2" max="2" width="9.125" customWidth="1"/>
    <col min="3" max="3" width="9" hidden="1" customWidth="1"/>
    <col min="4" max="4" width="8.25" customWidth="1"/>
    <col min="6" max="6" width="8.375" customWidth="1"/>
    <col min="7" max="8" width="6.5" customWidth="1"/>
    <col min="9" max="10" width="8.375" customWidth="1"/>
    <col min="11" max="11" width="6.625" customWidth="1"/>
    <col min="12" max="13" width="8.375" customWidth="1"/>
    <col min="14" max="14" width="6" customWidth="1"/>
    <col min="15" max="16" width="8.375" customWidth="1"/>
    <col min="17" max="17" width="9.875" customWidth="1"/>
    <col min="18" max="18" width="9.125" customWidth="1"/>
    <col min="19" max="19" width="2" customWidth="1"/>
  </cols>
  <sheetData>
    <row r="1" ht="60" customHeight="1" spans="1:19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8"/>
    </row>
    <row r="2" ht="30.6" customHeight="1" spans="1:19">
      <c r="A2" s="101"/>
      <c r="B2" s="101"/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11" t="s">
        <v>43</v>
      </c>
      <c r="R2" s="111"/>
      <c r="S2" s="78"/>
    </row>
    <row r="3" ht="24" customHeight="1" spans="1:19">
      <c r="A3" s="7" t="s">
        <v>44</v>
      </c>
      <c r="B3" s="7" t="s">
        <v>45</v>
      </c>
      <c r="C3" s="7" t="s">
        <v>46</v>
      </c>
      <c r="D3" s="7" t="s">
        <v>47</v>
      </c>
      <c r="E3" s="7" t="s">
        <v>48</v>
      </c>
      <c r="F3" s="7" t="s">
        <v>49</v>
      </c>
      <c r="G3" s="7"/>
      <c r="H3" s="7"/>
      <c r="I3" s="7"/>
      <c r="J3" s="7"/>
      <c r="K3" s="7"/>
      <c r="L3" s="7" t="s">
        <v>50</v>
      </c>
      <c r="M3" s="7"/>
      <c r="N3" s="7"/>
      <c r="O3" s="7" t="s">
        <v>51</v>
      </c>
      <c r="P3" s="7" t="s">
        <v>52</v>
      </c>
      <c r="Q3" s="7" t="s">
        <v>53</v>
      </c>
      <c r="R3" s="7" t="s">
        <v>54</v>
      </c>
      <c r="S3" s="75"/>
    </row>
    <row r="4" ht="58" customHeight="1" spans="1:19">
      <c r="A4" s="7"/>
      <c r="B4" s="7"/>
      <c r="C4" s="7"/>
      <c r="D4" s="7"/>
      <c r="E4" s="7"/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55</v>
      </c>
      <c r="M4" s="7" t="s">
        <v>61</v>
      </c>
      <c r="N4" s="7" t="s">
        <v>60</v>
      </c>
      <c r="O4" s="7"/>
      <c r="P4" s="7"/>
      <c r="Q4" s="7"/>
      <c r="R4" s="7"/>
      <c r="S4" s="75"/>
    </row>
    <row r="5" ht="53.25" customHeight="1" spans="1:19">
      <c r="A5" s="104">
        <v>814</v>
      </c>
      <c r="B5" s="105" t="s">
        <v>62</v>
      </c>
      <c r="C5" s="106"/>
      <c r="D5" s="107">
        <f>SUM(E5:R5)</f>
        <v>197300</v>
      </c>
      <c r="E5" s="108">
        <v>707.64</v>
      </c>
      <c r="F5" s="108">
        <v>1000</v>
      </c>
      <c r="G5" s="108">
        <v>15</v>
      </c>
      <c r="H5" s="108"/>
      <c r="I5" s="108"/>
      <c r="J5" s="108">
        <v>35</v>
      </c>
      <c r="K5" s="108"/>
      <c r="L5" s="108"/>
      <c r="M5" s="108"/>
      <c r="N5" s="108"/>
      <c r="O5" s="108">
        <v>71900</v>
      </c>
      <c r="P5" s="108"/>
      <c r="Q5" s="108">
        <v>123642.36</v>
      </c>
      <c r="R5" s="107"/>
      <c r="S5" s="75"/>
    </row>
    <row r="6" ht="25.15" customHeight="1" spans="1:19">
      <c r="A6" s="109"/>
      <c r="B6" s="109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75"/>
    </row>
    <row r="7" ht="25.15" customHeight="1" spans="1:19">
      <c r="A7" s="109"/>
      <c r="B7" s="109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75"/>
    </row>
    <row r="8" ht="25.15" customHeight="1" spans="1:19">
      <c r="A8" s="109"/>
      <c r="B8" s="109"/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75"/>
    </row>
    <row r="9" ht="11.25" customHeight="1" spans="1:19">
      <c r="A9" s="75"/>
      <c r="B9" s="75"/>
      <c r="C9" s="110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8"/>
    </row>
  </sheetData>
  <mergeCells count="14">
    <mergeCell ref="A1:R1"/>
    <mergeCell ref="A2:B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4"/>
  <sheetViews>
    <sheetView zoomScale="130" zoomScaleNormal="130" workbookViewId="0">
      <selection activeCell="F94" sqref="F94"/>
    </sheetView>
  </sheetViews>
  <sheetFormatPr defaultColWidth="9" defaultRowHeight="13.5"/>
  <cols>
    <col min="1" max="1" width="4.625" style="66" customWidth="1"/>
    <col min="2" max="2" width="7" style="87" customWidth="1"/>
    <col min="3" max="3" width="3.125" style="87" customWidth="1"/>
    <col min="4" max="4" width="2.875" style="87" customWidth="1"/>
    <col min="5" max="5" width="2.625" style="87" customWidth="1"/>
    <col min="6" max="6" width="18.375" customWidth="1"/>
    <col min="7" max="7" width="9" hidden="1" customWidth="1"/>
    <col min="8" max="8" width="8.625" customWidth="1"/>
    <col min="9" max="12" width="7.625" customWidth="1"/>
    <col min="13" max="13" width="8.875" customWidth="1"/>
    <col min="14" max="14" width="6.875" customWidth="1"/>
    <col min="15" max="19" width="7.375" customWidth="1"/>
    <col min="20" max="21" width="5.75" customWidth="1"/>
    <col min="22" max="22" width="4.5" customWidth="1"/>
    <col min="23" max="23" width="9" hidden="1" customWidth="1"/>
    <col min="24" max="24" width="2" customWidth="1"/>
  </cols>
  <sheetData>
    <row r="1" ht="60" customHeight="1" spans="1:24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98"/>
      <c r="X1" s="98"/>
    </row>
    <row r="2" s="2" customFormat="1" ht="21.6" customHeight="1" spans="1:24">
      <c r="A2" s="60" t="s">
        <v>64</v>
      </c>
      <c r="B2" s="60"/>
      <c r="C2" s="60"/>
      <c r="D2" s="60"/>
      <c r="E2" s="60"/>
      <c r="F2" s="6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8" t="s">
        <v>43</v>
      </c>
      <c r="T2" s="48"/>
      <c r="U2" s="48"/>
      <c r="V2" s="48"/>
      <c r="W2" s="98"/>
      <c r="X2" s="98"/>
    </row>
    <row r="3" ht="20.25" customHeight="1" spans="1:24">
      <c r="A3" s="88" t="s">
        <v>44</v>
      </c>
      <c r="B3" s="89" t="s">
        <v>65</v>
      </c>
      <c r="C3" s="89" t="s">
        <v>65</v>
      </c>
      <c r="D3" s="89"/>
      <c r="E3" s="89"/>
      <c r="F3" s="49" t="s">
        <v>66</v>
      </c>
      <c r="G3" s="49" t="s">
        <v>67</v>
      </c>
      <c r="H3" s="49" t="s">
        <v>68</v>
      </c>
      <c r="I3" s="49" t="s">
        <v>69</v>
      </c>
      <c r="J3" s="49"/>
      <c r="K3" s="49"/>
      <c r="L3" s="49"/>
      <c r="M3" s="49" t="s">
        <v>70</v>
      </c>
      <c r="N3" s="49"/>
      <c r="O3" s="49"/>
      <c r="P3" s="49"/>
      <c r="Q3" s="49"/>
      <c r="R3" s="49"/>
      <c r="S3" s="49"/>
      <c r="T3" s="49" t="s">
        <v>71</v>
      </c>
      <c r="U3" s="49" t="s">
        <v>72</v>
      </c>
      <c r="V3" s="49" t="s">
        <v>73</v>
      </c>
      <c r="W3" s="60"/>
      <c r="X3" s="98"/>
    </row>
    <row r="4" ht="51" customHeight="1" spans="1:24">
      <c r="A4" s="88"/>
      <c r="B4" s="89"/>
      <c r="C4" s="89" t="s">
        <v>74</v>
      </c>
      <c r="D4" s="89" t="s">
        <v>75</v>
      </c>
      <c r="E4" s="89" t="s">
        <v>76</v>
      </c>
      <c r="F4" s="49"/>
      <c r="G4" s="49"/>
      <c r="H4" s="49"/>
      <c r="I4" s="49" t="s">
        <v>77</v>
      </c>
      <c r="J4" s="49" t="s">
        <v>78</v>
      </c>
      <c r="K4" s="49" t="s">
        <v>79</v>
      </c>
      <c r="L4" s="49" t="s">
        <v>80</v>
      </c>
      <c r="M4" s="49" t="s">
        <v>77</v>
      </c>
      <c r="N4" s="49" t="s">
        <v>81</v>
      </c>
      <c r="O4" s="49" t="s">
        <v>82</v>
      </c>
      <c r="P4" s="49" t="s">
        <v>83</v>
      </c>
      <c r="Q4" s="49" t="s">
        <v>84</v>
      </c>
      <c r="R4" s="49" t="s">
        <v>85</v>
      </c>
      <c r="S4" s="49" t="s">
        <v>86</v>
      </c>
      <c r="T4" s="49"/>
      <c r="U4" s="49"/>
      <c r="V4" s="49"/>
      <c r="W4" s="60"/>
      <c r="X4" s="98"/>
    </row>
    <row r="5" ht="24.95" customHeight="1" spans="1:24">
      <c r="A5" s="88">
        <v>814</v>
      </c>
      <c r="B5" s="90" t="s">
        <v>77</v>
      </c>
      <c r="C5" s="89"/>
      <c r="D5" s="89"/>
      <c r="E5" s="89"/>
      <c r="F5" s="72"/>
      <c r="G5" s="72"/>
      <c r="H5" s="91">
        <v>197300</v>
      </c>
      <c r="I5" s="91">
        <v>7015</v>
      </c>
      <c r="J5" s="91">
        <v>6376</v>
      </c>
      <c r="K5" s="91">
        <v>623</v>
      </c>
      <c r="L5" s="91">
        <v>16</v>
      </c>
      <c r="M5" s="59">
        <f>SUM(N5:S5)</f>
        <v>190285</v>
      </c>
      <c r="N5" s="91">
        <v>7269</v>
      </c>
      <c r="O5" s="91">
        <v>59000</v>
      </c>
      <c r="P5" s="91">
        <v>55881</v>
      </c>
      <c r="Q5" s="91">
        <v>1010</v>
      </c>
      <c r="R5" s="91">
        <v>2200</v>
      </c>
      <c r="S5" s="91">
        <v>64925</v>
      </c>
      <c r="T5" s="59"/>
      <c r="U5" s="59"/>
      <c r="V5" s="59"/>
      <c r="W5" s="60"/>
      <c r="X5" s="98"/>
    </row>
    <row r="6" ht="20.25" customHeight="1" spans="1:24">
      <c r="A6" s="88">
        <v>814</v>
      </c>
      <c r="B6" s="90" t="s">
        <v>87</v>
      </c>
      <c r="C6" s="89">
        <v>201</v>
      </c>
      <c r="D6" s="89"/>
      <c r="E6" s="89"/>
      <c r="F6" s="72" t="s">
        <v>88</v>
      </c>
      <c r="G6" s="72"/>
      <c r="H6" s="91">
        <f t="shared" ref="H6:H34" si="0">I6+M6</f>
        <v>5738</v>
      </c>
      <c r="I6" s="91">
        <f t="shared" ref="I6:I34" si="1">SUM(J6:L6)</f>
        <v>3334</v>
      </c>
      <c r="J6" s="59">
        <v>3118</v>
      </c>
      <c r="K6" s="59">
        <v>200</v>
      </c>
      <c r="L6" s="59">
        <v>16</v>
      </c>
      <c r="M6" s="59">
        <f t="shared" ref="M6:M69" si="2">SUM(N6:S6)</f>
        <v>2404</v>
      </c>
      <c r="N6" s="59">
        <v>2404</v>
      </c>
      <c r="O6" s="59">
        <v>0</v>
      </c>
      <c r="P6" s="59">
        <v>0</v>
      </c>
      <c r="Q6" s="59">
        <v>0</v>
      </c>
      <c r="R6" s="59"/>
      <c r="S6" s="59">
        <v>0</v>
      </c>
      <c r="T6" s="59"/>
      <c r="U6" s="59"/>
      <c r="V6" s="59"/>
      <c r="W6" s="60"/>
      <c r="X6" s="98"/>
    </row>
    <row r="7" ht="26" customHeight="1" spans="1:24">
      <c r="A7" s="88">
        <v>814</v>
      </c>
      <c r="B7" s="90" t="s">
        <v>89</v>
      </c>
      <c r="C7" s="89">
        <v>201</v>
      </c>
      <c r="D7" s="89">
        <v>3</v>
      </c>
      <c r="E7" s="89"/>
      <c r="F7" s="72" t="s">
        <v>90</v>
      </c>
      <c r="G7" s="72"/>
      <c r="H7" s="91">
        <f t="shared" si="0"/>
        <v>2080</v>
      </c>
      <c r="I7" s="91">
        <f t="shared" si="1"/>
        <v>1194</v>
      </c>
      <c r="J7" s="59">
        <v>1135</v>
      </c>
      <c r="K7" s="59">
        <v>59</v>
      </c>
      <c r="L7" s="59">
        <v>0</v>
      </c>
      <c r="M7" s="59">
        <f t="shared" si="2"/>
        <v>886</v>
      </c>
      <c r="N7" s="59">
        <v>886</v>
      </c>
      <c r="O7" s="59">
        <v>0</v>
      </c>
      <c r="P7" s="59">
        <v>0</v>
      </c>
      <c r="Q7" s="59">
        <v>0</v>
      </c>
      <c r="R7" s="59"/>
      <c r="S7" s="59">
        <v>0</v>
      </c>
      <c r="T7" s="59"/>
      <c r="U7" s="59"/>
      <c r="V7" s="59"/>
      <c r="W7" s="60"/>
      <c r="X7" s="98"/>
    </row>
    <row r="8" ht="20.25" customHeight="1" spans="1:24">
      <c r="A8" s="88">
        <v>814</v>
      </c>
      <c r="B8" s="90" t="s">
        <v>91</v>
      </c>
      <c r="C8" s="89">
        <v>201</v>
      </c>
      <c r="D8" s="89">
        <v>3</v>
      </c>
      <c r="E8" s="89">
        <v>1</v>
      </c>
      <c r="F8" s="72" t="s">
        <v>92</v>
      </c>
      <c r="G8" s="72"/>
      <c r="H8" s="91">
        <f t="shared" si="0"/>
        <v>1194</v>
      </c>
      <c r="I8" s="91">
        <f t="shared" si="1"/>
        <v>1194</v>
      </c>
      <c r="J8" s="59">
        <v>1135</v>
      </c>
      <c r="K8" s="59">
        <v>59</v>
      </c>
      <c r="L8" s="59">
        <v>0</v>
      </c>
      <c r="M8" s="59">
        <f t="shared" si="2"/>
        <v>0</v>
      </c>
      <c r="N8" s="59">
        <v>0</v>
      </c>
      <c r="O8" s="59">
        <v>0</v>
      </c>
      <c r="P8" s="59">
        <v>0</v>
      </c>
      <c r="Q8" s="59">
        <v>0</v>
      </c>
      <c r="R8" s="59"/>
      <c r="S8" s="59">
        <v>0</v>
      </c>
      <c r="T8" s="59"/>
      <c r="U8" s="59"/>
      <c r="V8" s="59"/>
      <c r="W8" s="60"/>
      <c r="X8" s="98"/>
    </row>
    <row r="9" ht="20.25" customHeight="1" spans="1:24">
      <c r="A9" s="88">
        <v>814</v>
      </c>
      <c r="B9" s="90" t="s">
        <v>93</v>
      </c>
      <c r="C9" s="89">
        <v>201</v>
      </c>
      <c r="D9" s="89">
        <v>3</v>
      </c>
      <c r="E9" s="89">
        <v>2</v>
      </c>
      <c r="F9" s="72" t="s">
        <v>94</v>
      </c>
      <c r="G9" s="72"/>
      <c r="H9" s="91">
        <f t="shared" si="0"/>
        <v>311</v>
      </c>
      <c r="I9" s="91">
        <f t="shared" si="1"/>
        <v>0</v>
      </c>
      <c r="J9" s="59">
        <v>0</v>
      </c>
      <c r="K9" s="59">
        <v>0</v>
      </c>
      <c r="L9" s="59">
        <v>0</v>
      </c>
      <c r="M9" s="59">
        <f t="shared" si="2"/>
        <v>311</v>
      </c>
      <c r="N9" s="59">
        <v>311</v>
      </c>
      <c r="O9" s="59">
        <v>0</v>
      </c>
      <c r="P9" s="59">
        <v>0</v>
      </c>
      <c r="Q9" s="59">
        <v>0</v>
      </c>
      <c r="R9" s="59"/>
      <c r="S9" s="59">
        <v>0</v>
      </c>
      <c r="T9" s="59"/>
      <c r="U9" s="59"/>
      <c r="V9" s="59"/>
      <c r="W9" s="60"/>
      <c r="X9" s="98"/>
    </row>
    <row r="10" ht="20.25" customHeight="1" spans="1:24">
      <c r="A10" s="88">
        <v>814</v>
      </c>
      <c r="B10" s="90" t="s">
        <v>95</v>
      </c>
      <c r="C10" s="89">
        <v>201</v>
      </c>
      <c r="D10" s="89">
        <v>3</v>
      </c>
      <c r="E10" s="89">
        <v>3</v>
      </c>
      <c r="F10" s="72" t="s">
        <v>96</v>
      </c>
      <c r="G10" s="72"/>
      <c r="H10" s="91">
        <f t="shared" si="0"/>
        <v>319</v>
      </c>
      <c r="I10" s="91">
        <f t="shared" si="1"/>
        <v>0</v>
      </c>
      <c r="J10" s="59">
        <v>0</v>
      </c>
      <c r="K10" s="59">
        <v>0</v>
      </c>
      <c r="L10" s="59">
        <v>0</v>
      </c>
      <c r="M10" s="59">
        <f t="shared" si="2"/>
        <v>319</v>
      </c>
      <c r="N10" s="59">
        <v>319</v>
      </c>
      <c r="O10" s="59">
        <v>0</v>
      </c>
      <c r="P10" s="59">
        <v>0</v>
      </c>
      <c r="Q10" s="59">
        <v>0</v>
      </c>
      <c r="R10" s="59"/>
      <c r="S10" s="59">
        <v>0</v>
      </c>
      <c r="T10" s="59"/>
      <c r="U10" s="59"/>
      <c r="V10" s="59"/>
      <c r="W10" s="60"/>
      <c r="X10" s="98"/>
    </row>
    <row r="11" ht="20.25" customHeight="1" spans="1:24">
      <c r="A11" s="88">
        <v>814</v>
      </c>
      <c r="B11" s="90" t="s">
        <v>97</v>
      </c>
      <c r="C11" s="89">
        <v>201</v>
      </c>
      <c r="D11" s="89">
        <v>3</v>
      </c>
      <c r="E11" s="89">
        <v>6</v>
      </c>
      <c r="F11" s="72" t="s">
        <v>98</v>
      </c>
      <c r="G11" s="72"/>
      <c r="H11" s="91">
        <f t="shared" si="0"/>
        <v>256</v>
      </c>
      <c r="I11" s="91">
        <f t="shared" si="1"/>
        <v>0</v>
      </c>
      <c r="J11" s="59">
        <v>0</v>
      </c>
      <c r="K11" s="59">
        <v>0</v>
      </c>
      <c r="L11" s="59">
        <v>0</v>
      </c>
      <c r="M11" s="59">
        <f t="shared" si="2"/>
        <v>256</v>
      </c>
      <c r="N11" s="59">
        <v>256</v>
      </c>
      <c r="O11" s="59">
        <v>0</v>
      </c>
      <c r="P11" s="59">
        <v>0</v>
      </c>
      <c r="Q11" s="59">
        <v>0</v>
      </c>
      <c r="R11" s="59"/>
      <c r="S11" s="59">
        <v>0</v>
      </c>
      <c r="T11" s="59"/>
      <c r="U11" s="59"/>
      <c r="V11" s="59"/>
      <c r="W11" s="60"/>
      <c r="X11" s="98"/>
    </row>
    <row r="12" ht="20.25" customHeight="1" spans="1:24">
      <c r="A12" s="88">
        <v>814</v>
      </c>
      <c r="B12" s="90" t="s">
        <v>99</v>
      </c>
      <c r="C12" s="89">
        <v>201</v>
      </c>
      <c r="D12" s="89">
        <v>4</v>
      </c>
      <c r="E12" s="89"/>
      <c r="F12" s="72" t="s">
        <v>100</v>
      </c>
      <c r="G12" s="72"/>
      <c r="H12" s="91">
        <f t="shared" si="0"/>
        <v>844</v>
      </c>
      <c r="I12" s="91">
        <f t="shared" si="1"/>
        <v>771</v>
      </c>
      <c r="J12" s="59">
        <v>729</v>
      </c>
      <c r="K12" s="59">
        <v>42</v>
      </c>
      <c r="L12" s="59">
        <v>0</v>
      </c>
      <c r="M12" s="59">
        <f t="shared" si="2"/>
        <v>73</v>
      </c>
      <c r="N12" s="59">
        <v>73</v>
      </c>
      <c r="O12" s="59">
        <v>0</v>
      </c>
      <c r="P12" s="59">
        <v>0</v>
      </c>
      <c r="Q12" s="59">
        <v>0</v>
      </c>
      <c r="R12" s="59"/>
      <c r="S12" s="59">
        <v>0</v>
      </c>
      <c r="T12" s="59"/>
      <c r="U12" s="59"/>
      <c r="V12" s="59"/>
      <c r="W12" s="60"/>
      <c r="X12" s="98"/>
    </row>
    <row r="13" ht="20.25" customHeight="1" spans="1:24">
      <c r="A13" s="88">
        <v>814</v>
      </c>
      <c r="B13" s="90" t="s">
        <v>101</v>
      </c>
      <c r="C13" s="89">
        <v>201</v>
      </c>
      <c r="D13" s="89">
        <v>4</v>
      </c>
      <c r="E13" s="89">
        <v>1</v>
      </c>
      <c r="F13" s="72" t="s">
        <v>92</v>
      </c>
      <c r="G13" s="72"/>
      <c r="H13" s="91">
        <f t="shared" si="0"/>
        <v>771</v>
      </c>
      <c r="I13" s="91">
        <f t="shared" si="1"/>
        <v>771</v>
      </c>
      <c r="J13" s="59">
        <v>729</v>
      </c>
      <c r="K13" s="59">
        <v>42</v>
      </c>
      <c r="L13" s="59">
        <v>0</v>
      </c>
      <c r="M13" s="59">
        <f t="shared" si="2"/>
        <v>0</v>
      </c>
      <c r="N13" s="59">
        <v>0</v>
      </c>
      <c r="O13" s="59">
        <v>0</v>
      </c>
      <c r="P13" s="59">
        <v>0</v>
      </c>
      <c r="Q13" s="59">
        <v>0</v>
      </c>
      <c r="R13" s="59"/>
      <c r="S13" s="59">
        <v>0</v>
      </c>
      <c r="T13" s="59"/>
      <c r="U13" s="59"/>
      <c r="V13" s="59"/>
      <c r="W13" s="60"/>
      <c r="X13" s="98"/>
    </row>
    <row r="14" ht="20.25" customHeight="1" spans="1:24">
      <c r="A14" s="88">
        <v>814</v>
      </c>
      <c r="B14" s="90" t="s">
        <v>102</v>
      </c>
      <c r="C14" s="89">
        <v>201</v>
      </c>
      <c r="D14" s="89">
        <v>4</v>
      </c>
      <c r="E14" s="89">
        <v>2</v>
      </c>
      <c r="F14" s="72" t="s">
        <v>94</v>
      </c>
      <c r="G14" s="72"/>
      <c r="H14" s="91">
        <f t="shared" si="0"/>
        <v>73</v>
      </c>
      <c r="I14" s="91">
        <f t="shared" si="1"/>
        <v>0</v>
      </c>
      <c r="J14" s="59">
        <v>0</v>
      </c>
      <c r="K14" s="59">
        <v>0</v>
      </c>
      <c r="L14" s="59">
        <v>0</v>
      </c>
      <c r="M14" s="59">
        <f t="shared" si="2"/>
        <v>73</v>
      </c>
      <c r="N14" s="59">
        <v>73</v>
      </c>
      <c r="O14" s="59">
        <v>0</v>
      </c>
      <c r="P14" s="59">
        <v>0</v>
      </c>
      <c r="Q14" s="59">
        <v>0</v>
      </c>
      <c r="R14" s="59"/>
      <c r="S14" s="59">
        <v>0</v>
      </c>
      <c r="T14" s="59"/>
      <c r="U14" s="59"/>
      <c r="V14" s="59"/>
      <c r="W14" s="60"/>
      <c r="X14" s="98"/>
    </row>
    <row r="15" ht="20.25" customHeight="1" spans="1:24">
      <c r="A15" s="88">
        <v>814</v>
      </c>
      <c r="B15" s="90" t="s">
        <v>103</v>
      </c>
      <c r="C15" s="89">
        <v>201</v>
      </c>
      <c r="D15" s="89">
        <v>5</v>
      </c>
      <c r="E15" s="89"/>
      <c r="F15" s="72" t="s">
        <v>104</v>
      </c>
      <c r="G15" s="72"/>
      <c r="H15" s="91">
        <f t="shared" si="0"/>
        <v>39</v>
      </c>
      <c r="I15" s="91">
        <f t="shared" si="1"/>
        <v>0</v>
      </c>
      <c r="J15" s="59">
        <v>0</v>
      </c>
      <c r="K15" s="59">
        <v>0</v>
      </c>
      <c r="L15" s="59">
        <v>0</v>
      </c>
      <c r="M15" s="59">
        <f t="shared" si="2"/>
        <v>39</v>
      </c>
      <c r="N15" s="59">
        <v>39</v>
      </c>
      <c r="O15" s="59">
        <v>0</v>
      </c>
      <c r="P15" s="59">
        <v>0</v>
      </c>
      <c r="Q15" s="59">
        <v>0</v>
      </c>
      <c r="R15" s="59"/>
      <c r="S15" s="59">
        <v>0</v>
      </c>
      <c r="T15" s="59"/>
      <c r="U15" s="59"/>
      <c r="V15" s="59"/>
      <c r="W15" s="60"/>
      <c r="X15" s="98"/>
    </row>
    <row r="16" ht="20.25" customHeight="1" spans="1:24">
      <c r="A16" s="88">
        <v>814</v>
      </c>
      <c r="B16" s="90" t="s">
        <v>105</v>
      </c>
      <c r="C16" s="89">
        <v>201</v>
      </c>
      <c r="D16" s="89">
        <v>5</v>
      </c>
      <c r="E16" s="89">
        <v>5</v>
      </c>
      <c r="F16" s="72" t="s">
        <v>106</v>
      </c>
      <c r="G16" s="72"/>
      <c r="H16" s="91">
        <f t="shared" si="0"/>
        <v>39</v>
      </c>
      <c r="I16" s="91">
        <f t="shared" si="1"/>
        <v>0</v>
      </c>
      <c r="J16" s="59">
        <v>0</v>
      </c>
      <c r="K16" s="59">
        <v>0</v>
      </c>
      <c r="L16" s="59">
        <v>0</v>
      </c>
      <c r="M16" s="59">
        <f t="shared" si="2"/>
        <v>39</v>
      </c>
      <c r="N16" s="59">
        <v>39</v>
      </c>
      <c r="O16" s="59">
        <v>0</v>
      </c>
      <c r="P16" s="59">
        <v>0</v>
      </c>
      <c r="Q16" s="59">
        <v>0</v>
      </c>
      <c r="R16" s="59"/>
      <c r="S16" s="59">
        <v>0</v>
      </c>
      <c r="T16" s="59"/>
      <c r="U16" s="59"/>
      <c r="V16" s="59"/>
      <c r="W16" s="60"/>
      <c r="X16" s="98"/>
    </row>
    <row r="17" ht="20.25" customHeight="1" spans="1:24">
      <c r="A17" s="88">
        <v>814</v>
      </c>
      <c r="B17" s="90" t="s">
        <v>107</v>
      </c>
      <c r="C17" s="89">
        <v>201</v>
      </c>
      <c r="D17" s="89">
        <v>6</v>
      </c>
      <c r="E17" s="89"/>
      <c r="F17" s="72" t="s">
        <v>108</v>
      </c>
      <c r="G17" s="72"/>
      <c r="H17" s="91">
        <f t="shared" si="0"/>
        <v>827</v>
      </c>
      <c r="I17" s="91">
        <f t="shared" si="1"/>
        <v>571</v>
      </c>
      <c r="J17" s="59">
        <v>541</v>
      </c>
      <c r="K17" s="59">
        <v>30</v>
      </c>
      <c r="L17" s="59">
        <v>0</v>
      </c>
      <c r="M17" s="59">
        <f t="shared" si="2"/>
        <v>256</v>
      </c>
      <c r="N17" s="59">
        <v>256</v>
      </c>
      <c r="O17" s="59">
        <v>0</v>
      </c>
      <c r="P17" s="59">
        <v>0</v>
      </c>
      <c r="Q17" s="59">
        <v>0</v>
      </c>
      <c r="R17" s="59"/>
      <c r="S17" s="59">
        <v>0</v>
      </c>
      <c r="T17" s="59"/>
      <c r="U17" s="59"/>
      <c r="V17" s="59"/>
      <c r="W17" s="60"/>
      <c r="X17" s="98"/>
    </row>
    <row r="18" ht="20.25" customHeight="1" spans="1:24">
      <c r="A18" s="88">
        <v>814</v>
      </c>
      <c r="B18" s="90" t="s">
        <v>109</v>
      </c>
      <c r="C18" s="89">
        <v>201</v>
      </c>
      <c r="D18" s="89">
        <v>6</v>
      </c>
      <c r="E18" s="89">
        <v>1</v>
      </c>
      <c r="F18" s="72" t="s">
        <v>92</v>
      </c>
      <c r="G18" s="72"/>
      <c r="H18" s="91">
        <f t="shared" si="0"/>
        <v>571</v>
      </c>
      <c r="I18" s="91">
        <f t="shared" si="1"/>
        <v>571</v>
      </c>
      <c r="J18" s="59">
        <v>541</v>
      </c>
      <c r="K18" s="59">
        <v>30</v>
      </c>
      <c r="L18" s="59">
        <v>0</v>
      </c>
      <c r="M18" s="59">
        <f t="shared" si="2"/>
        <v>0</v>
      </c>
      <c r="N18" s="59">
        <v>0</v>
      </c>
      <c r="O18" s="59">
        <v>0</v>
      </c>
      <c r="P18" s="59">
        <v>0</v>
      </c>
      <c r="Q18" s="59">
        <v>0</v>
      </c>
      <c r="R18" s="59"/>
      <c r="S18" s="59">
        <v>0</v>
      </c>
      <c r="T18" s="59"/>
      <c r="U18" s="59"/>
      <c r="V18" s="59"/>
      <c r="W18" s="60"/>
      <c r="X18" s="98"/>
    </row>
    <row r="19" ht="20.25" customHeight="1" spans="1:24">
      <c r="A19" s="88">
        <v>814</v>
      </c>
      <c r="B19" s="90" t="s">
        <v>110</v>
      </c>
      <c r="C19" s="89">
        <v>201</v>
      </c>
      <c r="D19" s="89">
        <v>6</v>
      </c>
      <c r="E19" s="89">
        <v>2</v>
      </c>
      <c r="F19" s="72" t="s">
        <v>94</v>
      </c>
      <c r="G19" s="72"/>
      <c r="H19" s="91">
        <f t="shared" si="0"/>
        <v>65</v>
      </c>
      <c r="I19" s="91">
        <f t="shared" si="1"/>
        <v>0</v>
      </c>
      <c r="J19" s="59">
        <v>0</v>
      </c>
      <c r="K19" s="59">
        <v>0</v>
      </c>
      <c r="L19" s="59">
        <v>0</v>
      </c>
      <c r="M19" s="59">
        <f t="shared" si="2"/>
        <v>65</v>
      </c>
      <c r="N19" s="59">
        <v>65</v>
      </c>
      <c r="O19" s="59">
        <v>0</v>
      </c>
      <c r="P19" s="59">
        <v>0</v>
      </c>
      <c r="Q19" s="59">
        <v>0</v>
      </c>
      <c r="R19" s="59"/>
      <c r="S19" s="59">
        <v>0</v>
      </c>
      <c r="T19" s="59"/>
      <c r="U19" s="59"/>
      <c r="V19" s="59"/>
      <c r="W19" s="60"/>
      <c r="X19" s="98"/>
    </row>
    <row r="20" ht="20.25" customHeight="1" spans="1:24">
      <c r="A20" s="88">
        <v>814</v>
      </c>
      <c r="B20" s="90" t="s">
        <v>111</v>
      </c>
      <c r="C20" s="89">
        <v>201</v>
      </c>
      <c r="D20" s="89">
        <v>6</v>
      </c>
      <c r="E20" s="89">
        <v>5</v>
      </c>
      <c r="F20" s="72" t="s">
        <v>112</v>
      </c>
      <c r="G20" s="72"/>
      <c r="H20" s="91">
        <f t="shared" si="0"/>
        <v>88</v>
      </c>
      <c r="I20" s="91">
        <f t="shared" si="1"/>
        <v>0</v>
      </c>
      <c r="J20" s="59">
        <v>0</v>
      </c>
      <c r="K20" s="59">
        <v>0</v>
      </c>
      <c r="L20" s="59">
        <v>0</v>
      </c>
      <c r="M20" s="59">
        <f t="shared" si="2"/>
        <v>88</v>
      </c>
      <c r="N20" s="59">
        <v>88</v>
      </c>
      <c r="O20" s="59">
        <v>0</v>
      </c>
      <c r="P20" s="59">
        <v>0</v>
      </c>
      <c r="Q20" s="59">
        <v>0</v>
      </c>
      <c r="R20" s="59"/>
      <c r="S20" s="59">
        <v>0</v>
      </c>
      <c r="T20" s="59"/>
      <c r="U20" s="59"/>
      <c r="V20" s="59"/>
      <c r="W20" s="60"/>
      <c r="X20" s="98"/>
    </row>
    <row r="21" ht="20.25" customHeight="1" spans="1:24">
      <c r="A21" s="88">
        <v>814</v>
      </c>
      <c r="B21" s="90" t="s">
        <v>113</v>
      </c>
      <c r="C21" s="89">
        <v>201</v>
      </c>
      <c r="D21" s="89">
        <v>6</v>
      </c>
      <c r="E21" s="89">
        <v>7</v>
      </c>
      <c r="F21" s="72" t="s">
        <v>114</v>
      </c>
      <c r="G21" s="72"/>
      <c r="H21" s="91">
        <f t="shared" si="0"/>
        <v>13</v>
      </c>
      <c r="I21" s="91">
        <f t="shared" si="1"/>
        <v>0</v>
      </c>
      <c r="J21" s="59">
        <v>0</v>
      </c>
      <c r="K21" s="59">
        <v>0</v>
      </c>
      <c r="L21" s="59">
        <v>0</v>
      </c>
      <c r="M21" s="59">
        <f t="shared" si="2"/>
        <v>13</v>
      </c>
      <c r="N21" s="59">
        <v>13</v>
      </c>
      <c r="O21" s="59">
        <v>0</v>
      </c>
      <c r="P21" s="59">
        <v>0</v>
      </c>
      <c r="Q21" s="59">
        <v>0</v>
      </c>
      <c r="R21" s="59"/>
      <c r="S21" s="59">
        <v>0</v>
      </c>
      <c r="T21" s="59"/>
      <c r="U21" s="59"/>
      <c r="V21" s="59"/>
      <c r="W21" s="60"/>
      <c r="X21" s="98"/>
    </row>
    <row r="22" ht="20.25" customHeight="1" spans="1:24">
      <c r="A22" s="88">
        <v>814</v>
      </c>
      <c r="B22" s="90" t="s">
        <v>115</v>
      </c>
      <c r="C22" s="89">
        <v>201</v>
      </c>
      <c r="D22" s="89">
        <v>6</v>
      </c>
      <c r="E22" s="89">
        <v>8</v>
      </c>
      <c r="F22" s="72" t="s">
        <v>116</v>
      </c>
      <c r="G22" s="72"/>
      <c r="H22" s="91">
        <f t="shared" si="0"/>
        <v>90</v>
      </c>
      <c r="I22" s="91">
        <f t="shared" si="1"/>
        <v>0</v>
      </c>
      <c r="J22" s="59">
        <v>0</v>
      </c>
      <c r="K22" s="59">
        <v>0</v>
      </c>
      <c r="L22" s="59">
        <v>0</v>
      </c>
      <c r="M22" s="59">
        <f t="shared" si="2"/>
        <v>90</v>
      </c>
      <c r="N22" s="59">
        <v>90</v>
      </c>
      <c r="O22" s="59">
        <v>0</v>
      </c>
      <c r="P22" s="59">
        <v>0</v>
      </c>
      <c r="Q22" s="59">
        <v>0</v>
      </c>
      <c r="R22" s="59"/>
      <c r="S22" s="59">
        <v>0</v>
      </c>
      <c r="T22" s="59"/>
      <c r="U22" s="59"/>
      <c r="V22" s="59"/>
      <c r="W22" s="60"/>
      <c r="X22" s="98"/>
    </row>
    <row r="23" ht="20.25" customHeight="1" spans="1:24">
      <c r="A23" s="88">
        <v>814</v>
      </c>
      <c r="B23" s="90" t="s">
        <v>117</v>
      </c>
      <c r="C23" s="89">
        <v>201</v>
      </c>
      <c r="D23" s="89">
        <v>7</v>
      </c>
      <c r="E23" s="89"/>
      <c r="F23" s="72" t="s">
        <v>118</v>
      </c>
      <c r="G23" s="72"/>
      <c r="H23" s="91">
        <f t="shared" si="0"/>
        <v>500</v>
      </c>
      <c r="I23" s="91">
        <f t="shared" si="1"/>
        <v>0</v>
      </c>
      <c r="J23" s="59">
        <v>0</v>
      </c>
      <c r="K23" s="59">
        <v>0</v>
      </c>
      <c r="L23" s="59">
        <v>0</v>
      </c>
      <c r="M23" s="59">
        <f t="shared" si="2"/>
        <v>500</v>
      </c>
      <c r="N23" s="59">
        <v>500</v>
      </c>
      <c r="O23" s="59">
        <v>0</v>
      </c>
      <c r="P23" s="59">
        <v>0</v>
      </c>
      <c r="Q23" s="59">
        <v>0</v>
      </c>
      <c r="R23" s="59"/>
      <c r="S23" s="59">
        <v>0</v>
      </c>
      <c r="T23" s="59"/>
      <c r="U23" s="59"/>
      <c r="V23" s="59"/>
      <c r="W23" s="60"/>
      <c r="X23" s="98"/>
    </row>
    <row r="24" ht="20.25" customHeight="1" spans="1:24">
      <c r="A24" s="88">
        <v>814</v>
      </c>
      <c r="B24" s="90" t="s">
        <v>119</v>
      </c>
      <c r="C24" s="89">
        <v>201</v>
      </c>
      <c r="D24" s="89">
        <v>7</v>
      </c>
      <c r="E24" s="89">
        <v>99</v>
      </c>
      <c r="F24" s="72" t="s">
        <v>120</v>
      </c>
      <c r="G24" s="72"/>
      <c r="H24" s="91">
        <f t="shared" si="0"/>
        <v>500</v>
      </c>
      <c r="I24" s="91">
        <f t="shared" si="1"/>
        <v>0</v>
      </c>
      <c r="J24" s="59">
        <v>0</v>
      </c>
      <c r="K24" s="59">
        <v>0</v>
      </c>
      <c r="L24" s="59">
        <v>0</v>
      </c>
      <c r="M24" s="59">
        <f t="shared" si="2"/>
        <v>500</v>
      </c>
      <c r="N24" s="59">
        <v>500</v>
      </c>
      <c r="O24" s="59">
        <v>0</v>
      </c>
      <c r="P24" s="59">
        <v>0</v>
      </c>
      <c r="Q24" s="59">
        <v>0</v>
      </c>
      <c r="R24" s="59"/>
      <c r="S24" s="59">
        <v>0</v>
      </c>
      <c r="T24" s="59"/>
      <c r="U24" s="59"/>
      <c r="V24" s="59"/>
      <c r="W24" s="60"/>
      <c r="X24" s="98"/>
    </row>
    <row r="25" ht="20.25" customHeight="1" spans="1:24">
      <c r="A25" s="88">
        <v>814</v>
      </c>
      <c r="B25" s="90" t="s">
        <v>121</v>
      </c>
      <c r="C25" s="89">
        <v>201</v>
      </c>
      <c r="D25" s="89">
        <v>11</v>
      </c>
      <c r="E25" s="89"/>
      <c r="F25" s="72" t="s">
        <v>122</v>
      </c>
      <c r="G25" s="72"/>
      <c r="H25" s="91">
        <f t="shared" si="0"/>
        <v>145</v>
      </c>
      <c r="I25" s="91">
        <f t="shared" si="1"/>
        <v>110</v>
      </c>
      <c r="J25" s="59">
        <v>103</v>
      </c>
      <c r="K25" s="59">
        <v>7</v>
      </c>
      <c r="L25" s="59">
        <v>0</v>
      </c>
      <c r="M25" s="59">
        <f t="shared" si="2"/>
        <v>35</v>
      </c>
      <c r="N25" s="59">
        <v>35</v>
      </c>
      <c r="O25" s="59">
        <v>0</v>
      </c>
      <c r="P25" s="59">
        <v>0</v>
      </c>
      <c r="Q25" s="59">
        <v>0</v>
      </c>
      <c r="R25" s="59"/>
      <c r="S25" s="59">
        <v>0</v>
      </c>
      <c r="T25" s="59"/>
      <c r="U25" s="59"/>
      <c r="V25" s="59"/>
      <c r="W25" s="60"/>
      <c r="X25" s="98"/>
    </row>
    <row r="26" ht="20.25" customHeight="1" spans="1:24">
      <c r="A26" s="88">
        <v>814</v>
      </c>
      <c r="B26" s="90" t="s">
        <v>123</v>
      </c>
      <c r="C26" s="89">
        <v>201</v>
      </c>
      <c r="D26" s="89">
        <v>11</v>
      </c>
      <c r="E26" s="89">
        <v>1</v>
      </c>
      <c r="F26" s="72" t="s">
        <v>92</v>
      </c>
      <c r="G26" s="72"/>
      <c r="H26" s="91">
        <f t="shared" si="0"/>
        <v>110</v>
      </c>
      <c r="I26" s="91">
        <f t="shared" si="1"/>
        <v>110</v>
      </c>
      <c r="J26" s="59">
        <v>103</v>
      </c>
      <c r="K26" s="59">
        <v>7</v>
      </c>
      <c r="L26" s="59">
        <v>0</v>
      </c>
      <c r="M26" s="59">
        <f t="shared" si="2"/>
        <v>0</v>
      </c>
      <c r="N26" s="59">
        <v>0</v>
      </c>
      <c r="O26" s="59">
        <v>0</v>
      </c>
      <c r="P26" s="59">
        <v>0</v>
      </c>
      <c r="Q26" s="59">
        <v>0</v>
      </c>
      <c r="R26" s="59"/>
      <c r="S26" s="59">
        <v>0</v>
      </c>
      <c r="T26" s="59"/>
      <c r="U26" s="59"/>
      <c r="V26" s="59"/>
      <c r="W26" s="60"/>
      <c r="X26" s="98"/>
    </row>
    <row r="27" ht="20.25" customHeight="1" spans="1:24">
      <c r="A27" s="88">
        <v>814</v>
      </c>
      <c r="B27" s="90" t="s">
        <v>124</v>
      </c>
      <c r="C27" s="89">
        <v>201</v>
      </c>
      <c r="D27" s="89">
        <v>11</v>
      </c>
      <c r="E27" s="89">
        <v>2</v>
      </c>
      <c r="F27" s="72" t="s">
        <v>94</v>
      </c>
      <c r="G27" s="72"/>
      <c r="H27" s="91">
        <f t="shared" si="0"/>
        <v>35</v>
      </c>
      <c r="I27" s="91">
        <f t="shared" si="1"/>
        <v>0</v>
      </c>
      <c r="J27" s="59">
        <v>0</v>
      </c>
      <c r="K27" s="59">
        <v>0</v>
      </c>
      <c r="L27" s="59">
        <v>0</v>
      </c>
      <c r="M27" s="59">
        <f t="shared" si="2"/>
        <v>35</v>
      </c>
      <c r="N27" s="59">
        <v>35</v>
      </c>
      <c r="O27" s="59">
        <v>0</v>
      </c>
      <c r="P27" s="59">
        <v>0</v>
      </c>
      <c r="Q27" s="59">
        <v>0</v>
      </c>
      <c r="R27" s="59"/>
      <c r="S27" s="59">
        <v>0</v>
      </c>
      <c r="T27" s="59"/>
      <c r="U27" s="59"/>
      <c r="V27" s="59"/>
      <c r="W27" s="60"/>
      <c r="X27" s="98"/>
    </row>
    <row r="28" ht="20.25" customHeight="1" spans="1:24">
      <c r="A28" s="88">
        <v>814</v>
      </c>
      <c r="B28" s="90" t="s">
        <v>125</v>
      </c>
      <c r="C28" s="89">
        <v>201</v>
      </c>
      <c r="D28" s="89">
        <v>13</v>
      </c>
      <c r="E28" s="89"/>
      <c r="F28" s="72" t="s">
        <v>126</v>
      </c>
      <c r="G28" s="72"/>
      <c r="H28" s="91">
        <f t="shared" si="0"/>
        <v>632</v>
      </c>
      <c r="I28" s="91">
        <f t="shared" si="1"/>
        <v>312</v>
      </c>
      <c r="J28" s="59">
        <v>296</v>
      </c>
      <c r="K28" s="59">
        <v>16</v>
      </c>
      <c r="L28" s="59">
        <v>0</v>
      </c>
      <c r="M28" s="59">
        <f t="shared" si="2"/>
        <v>320</v>
      </c>
      <c r="N28" s="59">
        <v>320</v>
      </c>
      <c r="O28" s="59">
        <v>0</v>
      </c>
      <c r="P28" s="59">
        <v>0</v>
      </c>
      <c r="Q28" s="59">
        <v>0</v>
      </c>
      <c r="R28" s="59"/>
      <c r="S28" s="59">
        <v>0</v>
      </c>
      <c r="T28" s="59"/>
      <c r="U28" s="59"/>
      <c r="V28" s="59"/>
      <c r="W28" s="60"/>
      <c r="X28" s="98"/>
    </row>
    <row r="29" ht="20.25" customHeight="1" spans="1:24">
      <c r="A29" s="88">
        <v>814</v>
      </c>
      <c r="B29" s="90" t="s">
        <v>127</v>
      </c>
      <c r="C29" s="89">
        <v>201</v>
      </c>
      <c r="D29" s="89">
        <v>13</v>
      </c>
      <c r="E29" s="89">
        <v>1</v>
      </c>
      <c r="F29" s="72" t="s">
        <v>92</v>
      </c>
      <c r="G29" s="72"/>
      <c r="H29" s="91">
        <f t="shared" si="0"/>
        <v>312</v>
      </c>
      <c r="I29" s="91">
        <f t="shared" si="1"/>
        <v>312</v>
      </c>
      <c r="J29" s="59">
        <v>296</v>
      </c>
      <c r="K29" s="59">
        <v>16</v>
      </c>
      <c r="L29" s="59">
        <v>0</v>
      </c>
      <c r="M29" s="59">
        <f t="shared" si="2"/>
        <v>0</v>
      </c>
      <c r="N29" s="59">
        <v>0</v>
      </c>
      <c r="O29" s="59">
        <v>0</v>
      </c>
      <c r="P29" s="59">
        <v>0</v>
      </c>
      <c r="Q29" s="59">
        <v>0</v>
      </c>
      <c r="R29" s="59"/>
      <c r="S29" s="59">
        <v>0</v>
      </c>
      <c r="T29" s="59"/>
      <c r="U29" s="59"/>
      <c r="V29" s="59"/>
      <c r="W29" s="60"/>
      <c r="X29" s="98"/>
    </row>
    <row r="30" ht="20.25" customHeight="1" spans="1:24">
      <c r="A30" s="88">
        <v>814</v>
      </c>
      <c r="B30" s="90" t="s">
        <v>128</v>
      </c>
      <c r="C30" s="89">
        <v>201</v>
      </c>
      <c r="D30" s="89">
        <v>13</v>
      </c>
      <c r="E30" s="89">
        <v>8</v>
      </c>
      <c r="F30" s="72" t="s">
        <v>129</v>
      </c>
      <c r="G30" s="72"/>
      <c r="H30" s="91">
        <f t="shared" si="0"/>
        <v>320</v>
      </c>
      <c r="I30" s="91">
        <f t="shared" si="1"/>
        <v>0</v>
      </c>
      <c r="J30" s="59">
        <v>0</v>
      </c>
      <c r="K30" s="59">
        <v>0</v>
      </c>
      <c r="L30" s="59">
        <v>0</v>
      </c>
      <c r="M30" s="59">
        <f t="shared" si="2"/>
        <v>320</v>
      </c>
      <c r="N30" s="59">
        <v>320</v>
      </c>
      <c r="O30" s="59">
        <v>0</v>
      </c>
      <c r="P30" s="59">
        <v>0</v>
      </c>
      <c r="Q30" s="59">
        <v>0</v>
      </c>
      <c r="R30" s="59"/>
      <c r="S30" s="59">
        <v>0</v>
      </c>
      <c r="T30" s="59"/>
      <c r="U30" s="59"/>
      <c r="V30" s="59"/>
      <c r="W30" s="60"/>
      <c r="X30" s="98"/>
    </row>
    <row r="31" ht="20.25" customHeight="1" spans="1:24">
      <c r="A31" s="88">
        <v>814</v>
      </c>
      <c r="B31" s="90" t="s">
        <v>130</v>
      </c>
      <c r="C31" s="89">
        <v>201</v>
      </c>
      <c r="D31" s="89">
        <v>29</v>
      </c>
      <c r="E31" s="89"/>
      <c r="F31" s="72" t="s">
        <v>131</v>
      </c>
      <c r="G31" s="72"/>
      <c r="H31" s="91">
        <f t="shared" si="0"/>
        <v>541</v>
      </c>
      <c r="I31" s="91">
        <f t="shared" si="1"/>
        <v>251</v>
      </c>
      <c r="J31" s="59">
        <v>218</v>
      </c>
      <c r="K31" s="59">
        <v>17</v>
      </c>
      <c r="L31" s="59">
        <v>16</v>
      </c>
      <c r="M31" s="59">
        <f t="shared" si="2"/>
        <v>290</v>
      </c>
      <c r="N31" s="59">
        <v>290</v>
      </c>
      <c r="O31" s="59">
        <v>0</v>
      </c>
      <c r="P31" s="59">
        <v>0</v>
      </c>
      <c r="Q31" s="59">
        <v>0</v>
      </c>
      <c r="R31" s="59"/>
      <c r="S31" s="59">
        <v>0</v>
      </c>
      <c r="T31" s="59"/>
      <c r="U31" s="59"/>
      <c r="V31" s="59"/>
      <c r="W31" s="60"/>
      <c r="X31" s="98"/>
    </row>
    <row r="32" ht="20.25" customHeight="1" spans="1:24">
      <c r="A32" s="88">
        <v>814</v>
      </c>
      <c r="B32" s="90" t="s">
        <v>132</v>
      </c>
      <c r="C32" s="89">
        <v>201</v>
      </c>
      <c r="D32" s="89">
        <v>29</v>
      </c>
      <c r="E32" s="89">
        <v>1</v>
      </c>
      <c r="F32" s="72" t="s">
        <v>92</v>
      </c>
      <c r="G32" s="72"/>
      <c r="H32" s="91">
        <f t="shared" si="0"/>
        <v>251</v>
      </c>
      <c r="I32" s="91">
        <f t="shared" si="1"/>
        <v>251</v>
      </c>
      <c r="J32" s="59">
        <v>218</v>
      </c>
      <c r="K32" s="59">
        <v>17</v>
      </c>
      <c r="L32" s="59">
        <v>16</v>
      </c>
      <c r="M32" s="59">
        <f t="shared" si="2"/>
        <v>0</v>
      </c>
      <c r="N32" s="59">
        <v>0</v>
      </c>
      <c r="O32" s="59">
        <v>0</v>
      </c>
      <c r="P32" s="59">
        <v>0</v>
      </c>
      <c r="Q32" s="59">
        <v>0</v>
      </c>
      <c r="R32" s="59"/>
      <c r="S32" s="59">
        <v>0</v>
      </c>
      <c r="T32" s="59"/>
      <c r="U32" s="59"/>
      <c r="V32" s="59"/>
      <c r="W32" s="60"/>
      <c r="X32" s="98"/>
    </row>
    <row r="33" ht="20.25" customHeight="1" spans="1:24">
      <c r="A33" s="88">
        <v>814</v>
      </c>
      <c r="B33" s="90" t="s">
        <v>133</v>
      </c>
      <c r="C33" s="89">
        <v>201</v>
      </c>
      <c r="D33" s="89">
        <v>29</v>
      </c>
      <c r="E33" s="89">
        <v>2</v>
      </c>
      <c r="F33" s="72" t="s">
        <v>94</v>
      </c>
      <c r="G33" s="72"/>
      <c r="H33" s="91">
        <f t="shared" si="0"/>
        <v>223</v>
      </c>
      <c r="I33" s="91">
        <f t="shared" si="1"/>
        <v>0</v>
      </c>
      <c r="J33" s="59">
        <v>0</v>
      </c>
      <c r="K33" s="59">
        <v>0</v>
      </c>
      <c r="L33" s="59">
        <v>0</v>
      </c>
      <c r="M33" s="59">
        <f t="shared" si="2"/>
        <v>223</v>
      </c>
      <c r="N33" s="59">
        <v>223</v>
      </c>
      <c r="O33" s="59">
        <v>0</v>
      </c>
      <c r="P33" s="59">
        <v>0</v>
      </c>
      <c r="Q33" s="59">
        <v>0</v>
      </c>
      <c r="R33" s="59"/>
      <c r="S33" s="59">
        <v>0</v>
      </c>
      <c r="T33" s="59"/>
      <c r="U33" s="59"/>
      <c r="V33" s="59"/>
      <c r="W33" s="60"/>
      <c r="X33" s="98"/>
    </row>
    <row r="34" ht="20.25" customHeight="1" spans="1:24">
      <c r="A34" s="88">
        <v>814</v>
      </c>
      <c r="B34" s="90" t="s">
        <v>133</v>
      </c>
      <c r="C34" s="89">
        <v>201</v>
      </c>
      <c r="D34" s="89">
        <v>29</v>
      </c>
      <c r="E34" s="89">
        <v>2</v>
      </c>
      <c r="F34" s="72" t="s">
        <v>94</v>
      </c>
      <c r="G34" s="72"/>
      <c r="H34" s="91">
        <f t="shared" si="0"/>
        <v>40</v>
      </c>
      <c r="I34" s="91">
        <f t="shared" si="1"/>
        <v>0</v>
      </c>
      <c r="J34" s="59">
        <v>0</v>
      </c>
      <c r="K34" s="59">
        <v>0</v>
      </c>
      <c r="L34" s="59">
        <v>0</v>
      </c>
      <c r="M34" s="59">
        <f t="shared" si="2"/>
        <v>40</v>
      </c>
      <c r="N34" s="59">
        <v>40</v>
      </c>
      <c r="O34" s="59">
        <v>0</v>
      </c>
      <c r="P34" s="59">
        <v>0</v>
      </c>
      <c r="Q34" s="59">
        <v>0</v>
      </c>
      <c r="R34" s="59"/>
      <c r="S34" s="59">
        <v>0</v>
      </c>
      <c r="T34" s="59"/>
      <c r="U34" s="59"/>
      <c r="V34" s="59"/>
      <c r="W34" s="60"/>
      <c r="X34" s="98"/>
    </row>
    <row r="35" ht="20.25" customHeight="1" spans="1:24">
      <c r="A35" s="88">
        <v>814</v>
      </c>
      <c r="B35" s="90" t="s">
        <v>134</v>
      </c>
      <c r="C35" s="89">
        <v>201</v>
      </c>
      <c r="D35" s="89">
        <v>29</v>
      </c>
      <c r="E35" s="89">
        <v>99</v>
      </c>
      <c r="F35" s="72" t="s">
        <v>135</v>
      </c>
      <c r="G35" s="72"/>
      <c r="H35" s="91">
        <f t="shared" ref="H35:H98" si="3">I35+M35</f>
        <v>27</v>
      </c>
      <c r="I35" s="91">
        <f t="shared" ref="I35:I98" si="4">SUM(J35:L35)</f>
        <v>0</v>
      </c>
      <c r="J35" s="59">
        <v>0</v>
      </c>
      <c r="K35" s="59">
        <v>0</v>
      </c>
      <c r="L35" s="59">
        <v>0</v>
      </c>
      <c r="M35" s="59">
        <f t="shared" si="2"/>
        <v>27</v>
      </c>
      <c r="N35" s="59">
        <v>27</v>
      </c>
      <c r="O35" s="59">
        <v>0</v>
      </c>
      <c r="P35" s="59">
        <v>0</v>
      </c>
      <c r="Q35" s="59">
        <v>0</v>
      </c>
      <c r="R35" s="59"/>
      <c r="S35" s="59">
        <v>0</v>
      </c>
      <c r="T35" s="59"/>
      <c r="U35" s="59"/>
      <c r="V35" s="59"/>
      <c r="W35" s="60"/>
      <c r="X35" s="98"/>
    </row>
    <row r="36" ht="20.25" customHeight="1" spans="1:24">
      <c r="A36" s="88">
        <v>814</v>
      </c>
      <c r="B36" s="90" t="s">
        <v>136</v>
      </c>
      <c r="C36" s="89">
        <v>201</v>
      </c>
      <c r="D36" s="89">
        <v>38</v>
      </c>
      <c r="E36" s="89"/>
      <c r="F36" s="72" t="s">
        <v>137</v>
      </c>
      <c r="G36" s="72"/>
      <c r="H36" s="91">
        <f t="shared" si="3"/>
        <v>130</v>
      </c>
      <c r="I36" s="91">
        <f t="shared" si="4"/>
        <v>125</v>
      </c>
      <c r="J36" s="59">
        <v>96</v>
      </c>
      <c r="K36" s="59">
        <v>29</v>
      </c>
      <c r="L36" s="59">
        <v>0</v>
      </c>
      <c r="M36" s="59">
        <f t="shared" si="2"/>
        <v>5</v>
      </c>
      <c r="N36" s="59">
        <v>5</v>
      </c>
      <c r="O36" s="59">
        <v>0</v>
      </c>
      <c r="P36" s="59">
        <v>0</v>
      </c>
      <c r="Q36" s="59">
        <v>0</v>
      </c>
      <c r="R36" s="59"/>
      <c r="S36" s="59">
        <v>0</v>
      </c>
      <c r="T36" s="59"/>
      <c r="U36" s="59"/>
      <c r="V36" s="59"/>
      <c r="W36" s="60"/>
      <c r="X36" s="98"/>
    </row>
    <row r="37" ht="20.25" customHeight="1" spans="1:24">
      <c r="A37" s="88">
        <v>814</v>
      </c>
      <c r="B37" s="90" t="s">
        <v>138</v>
      </c>
      <c r="C37" s="89">
        <v>201</v>
      </c>
      <c r="D37" s="89">
        <v>38</v>
      </c>
      <c r="E37" s="89">
        <v>1</v>
      </c>
      <c r="F37" s="72" t="s">
        <v>92</v>
      </c>
      <c r="G37" s="72"/>
      <c r="H37" s="91">
        <f t="shared" si="3"/>
        <v>125</v>
      </c>
      <c r="I37" s="91">
        <f t="shared" si="4"/>
        <v>125</v>
      </c>
      <c r="J37" s="59">
        <v>96</v>
      </c>
      <c r="K37" s="59">
        <v>29</v>
      </c>
      <c r="L37" s="59">
        <v>0</v>
      </c>
      <c r="M37" s="59">
        <f t="shared" si="2"/>
        <v>0</v>
      </c>
      <c r="N37" s="59">
        <v>0</v>
      </c>
      <c r="O37" s="59">
        <v>0</v>
      </c>
      <c r="P37" s="59">
        <v>0</v>
      </c>
      <c r="Q37" s="59">
        <v>0</v>
      </c>
      <c r="R37" s="59"/>
      <c r="S37" s="59">
        <v>0</v>
      </c>
      <c r="T37" s="59"/>
      <c r="U37" s="59"/>
      <c r="V37" s="59"/>
      <c r="W37" s="60"/>
      <c r="X37" s="98"/>
    </row>
    <row r="38" ht="20.25" customHeight="1" spans="1:24">
      <c r="A38" s="88">
        <v>814</v>
      </c>
      <c r="B38" s="90" t="s">
        <v>139</v>
      </c>
      <c r="C38" s="89">
        <v>201</v>
      </c>
      <c r="D38" s="89">
        <v>38</v>
      </c>
      <c r="E38" s="89">
        <v>2</v>
      </c>
      <c r="F38" s="72" t="s">
        <v>94</v>
      </c>
      <c r="G38" s="72"/>
      <c r="H38" s="91">
        <f t="shared" si="3"/>
        <v>5</v>
      </c>
      <c r="I38" s="91">
        <f t="shared" si="4"/>
        <v>0</v>
      </c>
      <c r="J38" s="59">
        <v>0</v>
      </c>
      <c r="K38" s="59">
        <v>0</v>
      </c>
      <c r="L38" s="59">
        <v>0</v>
      </c>
      <c r="M38" s="59">
        <f t="shared" si="2"/>
        <v>5</v>
      </c>
      <c r="N38" s="59">
        <v>5</v>
      </c>
      <c r="O38" s="59">
        <v>0</v>
      </c>
      <c r="P38" s="59">
        <v>0</v>
      </c>
      <c r="Q38" s="59">
        <v>0</v>
      </c>
      <c r="R38" s="59"/>
      <c r="S38" s="59">
        <v>0</v>
      </c>
      <c r="T38" s="59"/>
      <c r="U38" s="59"/>
      <c r="V38" s="59"/>
      <c r="W38" s="60"/>
      <c r="X38" s="98"/>
    </row>
    <row r="39" ht="20.25" customHeight="1" spans="1:24">
      <c r="A39" s="88">
        <v>814</v>
      </c>
      <c r="B39" s="90" t="s">
        <v>140</v>
      </c>
      <c r="C39" s="89">
        <v>204</v>
      </c>
      <c r="D39" s="89"/>
      <c r="E39" s="89"/>
      <c r="F39" s="72" t="s">
        <v>141</v>
      </c>
      <c r="G39" s="72"/>
      <c r="H39" s="91">
        <f t="shared" si="3"/>
        <v>1172</v>
      </c>
      <c r="I39" s="91">
        <f t="shared" si="4"/>
        <v>250</v>
      </c>
      <c r="J39" s="59">
        <v>216</v>
      </c>
      <c r="K39" s="59">
        <v>34</v>
      </c>
      <c r="L39" s="59">
        <v>0</v>
      </c>
      <c r="M39" s="59">
        <f t="shared" si="2"/>
        <v>922</v>
      </c>
      <c r="N39" s="59">
        <v>922</v>
      </c>
      <c r="O39" s="59">
        <v>0</v>
      </c>
      <c r="P39" s="59">
        <v>0</v>
      </c>
      <c r="Q39" s="59">
        <v>0</v>
      </c>
      <c r="R39" s="59"/>
      <c r="S39" s="59">
        <v>0</v>
      </c>
      <c r="T39" s="59"/>
      <c r="U39" s="59"/>
      <c r="V39" s="59"/>
      <c r="W39" s="60"/>
      <c r="X39" s="98"/>
    </row>
    <row r="40" ht="20.25" customHeight="1" spans="1:24">
      <c r="A40" s="88">
        <v>814</v>
      </c>
      <c r="B40" s="90" t="s">
        <v>142</v>
      </c>
      <c r="C40" s="89">
        <v>204</v>
      </c>
      <c r="D40" s="89">
        <v>2</v>
      </c>
      <c r="E40" s="89"/>
      <c r="F40" s="72" t="s">
        <v>143</v>
      </c>
      <c r="G40" s="72"/>
      <c r="H40" s="91">
        <f t="shared" si="3"/>
        <v>1092</v>
      </c>
      <c r="I40" s="91">
        <f t="shared" si="4"/>
        <v>250</v>
      </c>
      <c r="J40" s="59">
        <v>216</v>
      </c>
      <c r="K40" s="59">
        <v>34</v>
      </c>
      <c r="L40" s="59">
        <v>0</v>
      </c>
      <c r="M40" s="59">
        <f t="shared" si="2"/>
        <v>842</v>
      </c>
      <c r="N40" s="59">
        <v>842</v>
      </c>
      <c r="O40" s="59">
        <v>0</v>
      </c>
      <c r="P40" s="59">
        <v>0</v>
      </c>
      <c r="Q40" s="59">
        <v>0</v>
      </c>
      <c r="R40" s="59"/>
      <c r="S40" s="59">
        <v>0</v>
      </c>
      <c r="T40" s="59"/>
      <c r="U40" s="59"/>
      <c r="V40" s="59"/>
      <c r="W40" s="60"/>
      <c r="X40" s="98"/>
    </row>
    <row r="41" ht="20.25" customHeight="1" spans="1:24">
      <c r="A41" s="88">
        <v>814</v>
      </c>
      <c r="B41" s="90" t="s">
        <v>144</v>
      </c>
      <c r="C41" s="89">
        <v>204</v>
      </c>
      <c r="D41" s="89">
        <v>2</v>
      </c>
      <c r="E41" s="89">
        <v>1</v>
      </c>
      <c r="F41" s="72" t="s">
        <v>92</v>
      </c>
      <c r="G41" s="72"/>
      <c r="H41" s="91">
        <f t="shared" si="3"/>
        <v>250</v>
      </c>
      <c r="I41" s="91">
        <f t="shared" si="4"/>
        <v>250</v>
      </c>
      <c r="J41" s="59">
        <v>216</v>
      </c>
      <c r="K41" s="59">
        <v>34</v>
      </c>
      <c r="L41" s="59">
        <v>0</v>
      </c>
      <c r="M41" s="59">
        <f t="shared" si="2"/>
        <v>0</v>
      </c>
      <c r="N41" s="59">
        <v>0</v>
      </c>
      <c r="O41" s="59">
        <v>0</v>
      </c>
      <c r="P41" s="59">
        <v>0</v>
      </c>
      <c r="Q41" s="59">
        <v>0</v>
      </c>
      <c r="R41" s="59"/>
      <c r="S41" s="59">
        <v>0</v>
      </c>
      <c r="T41" s="59"/>
      <c r="U41" s="59"/>
      <c r="V41" s="59"/>
      <c r="W41" s="60"/>
      <c r="X41" s="98"/>
    </row>
    <row r="42" ht="20.25" customHeight="1" spans="1:24">
      <c r="A42" s="88">
        <v>814</v>
      </c>
      <c r="B42" s="90" t="s">
        <v>145</v>
      </c>
      <c r="C42" s="89">
        <v>204</v>
      </c>
      <c r="D42" s="89">
        <v>2</v>
      </c>
      <c r="E42" s="89">
        <v>3</v>
      </c>
      <c r="F42" s="72" t="s">
        <v>96</v>
      </c>
      <c r="G42" s="72"/>
      <c r="H42" s="91">
        <f t="shared" si="3"/>
        <v>130</v>
      </c>
      <c r="I42" s="91">
        <f t="shared" si="4"/>
        <v>0</v>
      </c>
      <c r="J42" s="59">
        <v>0</v>
      </c>
      <c r="K42" s="59">
        <v>0</v>
      </c>
      <c r="L42" s="59">
        <v>0</v>
      </c>
      <c r="M42" s="59">
        <f t="shared" si="2"/>
        <v>130</v>
      </c>
      <c r="N42" s="59">
        <v>130</v>
      </c>
      <c r="O42" s="59">
        <v>0</v>
      </c>
      <c r="P42" s="59">
        <v>0</v>
      </c>
      <c r="Q42" s="59">
        <v>0</v>
      </c>
      <c r="R42" s="59"/>
      <c r="S42" s="59">
        <v>0</v>
      </c>
      <c r="T42" s="59"/>
      <c r="U42" s="59"/>
      <c r="V42" s="59"/>
      <c r="W42" s="60"/>
      <c r="X42" s="98"/>
    </row>
    <row r="43" ht="20.25" customHeight="1" spans="1:24">
      <c r="A43" s="88">
        <v>814</v>
      </c>
      <c r="B43" s="90" t="s">
        <v>146</v>
      </c>
      <c r="C43" s="89">
        <v>204</v>
      </c>
      <c r="D43" s="89">
        <v>2</v>
      </c>
      <c r="E43" s="89">
        <v>20</v>
      </c>
      <c r="F43" s="72" t="s">
        <v>147</v>
      </c>
      <c r="G43" s="72"/>
      <c r="H43" s="91">
        <f t="shared" si="3"/>
        <v>710</v>
      </c>
      <c r="I43" s="91">
        <f t="shared" si="4"/>
        <v>0</v>
      </c>
      <c r="J43" s="59">
        <v>0</v>
      </c>
      <c r="K43" s="59">
        <v>0</v>
      </c>
      <c r="L43" s="59">
        <v>0</v>
      </c>
      <c r="M43" s="59">
        <f t="shared" si="2"/>
        <v>710</v>
      </c>
      <c r="N43" s="59">
        <v>710</v>
      </c>
      <c r="O43" s="59">
        <v>0</v>
      </c>
      <c r="P43" s="59">
        <v>0</v>
      </c>
      <c r="Q43" s="59">
        <v>0</v>
      </c>
      <c r="R43" s="59"/>
      <c r="S43" s="59">
        <v>0</v>
      </c>
      <c r="T43" s="59"/>
      <c r="U43" s="59"/>
      <c r="V43" s="59"/>
      <c r="W43" s="60"/>
      <c r="X43" s="98"/>
    </row>
    <row r="44" ht="20.25" customHeight="1" spans="1:24">
      <c r="A44" s="88">
        <v>814</v>
      </c>
      <c r="B44" s="90" t="s">
        <v>148</v>
      </c>
      <c r="C44" s="89">
        <v>204</v>
      </c>
      <c r="D44" s="89">
        <v>2</v>
      </c>
      <c r="E44" s="89">
        <v>99</v>
      </c>
      <c r="F44" s="72" t="s">
        <v>149</v>
      </c>
      <c r="G44" s="72"/>
      <c r="H44" s="91">
        <f t="shared" si="3"/>
        <v>2</v>
      </c>
      <c r="I44" s="91">
        <f t="shared" si="4"/>
        <v>0</v>
      </c>
      <c r="J44" s="59">
        <v>0</v>
      </c>
      <c r="K44" s="59">
        <v>0</v>
      </c>
      <c r="L44" s="59">
        <v>0</v>
      </c>
      <c r="M44" s="59">
        <f t="shared" si="2"/>
        <v>2</v>
      </c>
      <c r="N44" s="59">
        <v>2</v>
      </c>
      <c r="O44" s="59">
        <v>0</v>
      </c>
      <c r="P44" s="59">
        <v>0</v>
      </c>
      <c r="Q44" s="59">
        <v>0</v>
      </c>
      <c r="R44" s="59"/>
      <c r="S44" s="59">
        <v>0</v>
      </c>
      <c r="T44" s="59"/>
      <c r="U44" s="59"/>
      <c r="V44" s="59"/>
      <c r="W44" s="60"/>
      <c r="X44" s="98"/>
    </row>
    <row r="45" ht="20.25" customHeight="1" spans="1:24">
      <c r="A45" s="88">
        <v>814</v>
      </c>
      <c r="B45" s="90" t="s">
        <v>150</v>
      </c>
      <c r="C45" s="89">
        <v>204</v>
      </c>
      <c r="D45" s="89">
        <v>6</v>
      </c>
      <c r="E45" s="89"/>
      <c r="F45" s="72" t="s">
        <v>151</v>
      </c>
      <c r="G45" s="72"/>
      <c r="H45" s="91">
        <f t="shared" si="3"/>
        <v>80</v>
      </c>
      <c r="I45" s="91">
        <f t="shared" si="4"/>
        <v>0</v>
      </c>
      <c r="J45" s="59">
        <v>0</v>
      </c>
      <c r="K45" s="59">
        <v>0</v>
      </c>
      <c r="L45" s="59">
        <v>0</v>
      </c>
      <c r="M45" s="59">
        <f t="shared" si="2"/>
        <v>80</v>
      </c>
      <c r="N45" s="59">
        <v>80</v>
      </c>
      <c r="O45" s="59">
        <v>0</v>
      </c>
      <c r="P45" s="59">
        <v>0</v>
      </c>
      <c r="Q45" s="59">
        <v>0</v>
      </c>
      <c r="R45" s="59"/>
      <c r="S45" s="59">
        <v>0</v>
      </c>
      <c r="T45" s="59"/>
      <c r="U45" s="59"/>
      <c r="V45" s="59"/>
      <c r="W45" s="60"/>
      <c r="X45" s="98"/>
    </row>
    <row r="46" s="86" customFormat="1" ht="20.25" customHeight="1" spans="1:24">
      <c r="A46" s="92">
        <v>814</v>
      </c>
      <c r="B46" s="93" t="s">
        <v>152</v>
      </c>
      <c r="C46" s="94">
        <v>204</v>
      </c>
      <c r="D46" s="94">
        <v>6</v>
      </c>
      <c r="E46" s="94">
        <v>4</v>
      </c>
      <c r="F46" s="95" t="s">
        <v>153</v>
      </c>
      <c r="G46" s="95"/>
      <c r="H46" s="96">
        <f t="shared" si="3"/>
        <v>80</v>
      </c>
      <c r="I46" s="96">
        <f t="shared" si="4"/>
        <v>0</v>
      </c>
      <c r="J46" s="97">
        <v>0</v>
      </c>
      <c r="K46" s="97">
        <v>0</v>
      </c>
      <c r="L46" s="97">
        <v>0</v>
      </c>
      <c r="M46" s="97">
        <f t="shared" si="2"/>
        <v>80</v>
      </c>
      <c r="N46" s="97">
        <v>80</v>
      </c>
      <c r="O46" s="97">
        <v>0</v>
      </c>
      <c r="P46" s="97">
        <v>0</v>
      </c>
      <c r="Q46" s="97">
        <v>0</v>
      </c>
      <c r="R46" s="97"/>
      <c r="S46" s="97">
        <v>0</v>
      </c>
      <c r="T46" s="97"/>
      <c r="U46" s="97"/>
      <c r="V46" s="97"/>
      <c r="W46" s="99"/>
      <c r="X46" s="100"/>
    </row>
    <row r="47" ht="20.25" customHeight="1" spans="1:24">
      <c r="A47" s="88">
        <v>814</v>
      </c>
      <c r="B47" s="90" t="s">
        <v>154</v>
      </c>
      <c r="C47" s="89">
        <v>205</v>
      </c>
      <c r="D47" s="89"/>
      <c r="E47" s="89"/>
      <c r="F47" s="72" t="s">
        <v>155</v>
      </c>
      <c r="G47" s="72"/>
      <c r="H47" s="91">
        <f t="shared" si="3"/>
        <v>2225</v>
      </c>
      <c r="I47" s="91">
        <f t="shared" si="4"/>
        <v>0</v>
      </c>
      <c r="J47" s="59">
        <v>0</v>
      </c>
      <c r="K47" s="59">
        <v>0</v>
      </c>
      <c r="L47" s="59">
        <v>0</v>
      </c>
      <c r="M47" s="59">
        <f t="shared" si="2"/>
        <v>2225</v>
      </c>
      <c r="N47" s="59">
        <v>25</v>
      </c>
      <c r="O47" s="59">
        <v>0</v>
      </c>
      <c r="P47" s="59">
        <v>2200</v>
      </c>
      <c r="Q47" s="59">
        <v>0</v>
      </c>
      <c r="R47" s="59"/>
      <c r="S47" s="59">
        <v>0</v>
      </c>
      <c r="T47" s="59"/>
      <c r="U47" s="59"/>
      <c r="V47" s="59"/>
      <c r="W47" s="60"/>
      <c r="X47" s="98"/>
    </row>
    <row r="48" ht="20.25" customHeight="1" spans="1:24">
      <c r="A48" s="88">
        <v>814</v>
      </c>
      <c r="B48" s="90" t="s">
        <v>156</v>
      </c>
      <c r="C48" s="89">
        <v>205</v>
      </c>
      <c r="D48" s="89">
        <v>2</v>
      </c>
      <c r="E48" s="89"/>
      <c r="F48" s="72" t="s">
        <v>157</v>
      </c>
      <c r="G48" s="72"/>
      <c r="H48" s="91">
        <f t="shared" si="3"/>
        <v>2225</v>
      </c>
      <c r="I48" s="91">
        <f t="shared" si="4"/>
        <v>0</v>
      </c>
      <c r="J48" s="59">
        <v>0</v>
      </c>
      <c r="K48" s="59">
        <v>0</v>
      </c>
      <c r="L48" s="59">
        <v>0</v>
      </c>
      <c r="M48" s="59">
        <f t="shared" si="2"/>
        <v>2225</v>
      </c>
      <c r="N48" s="59">
        <v>25</v>
      </c>
      <c r="O48" s="59">
        <v>0</v>
      </c>
      <c r="P48" s="59">
        <v>2200</v>
      </c>
      <c r="Q48" s="59">
        <v>0</v>
      </c>
      <c r="R48" s="59"/>
      <c r="S48" s="59">
        <v>0</v>
      </c>
      <c r="T48" s="59"/>
      <c r="U48" s="59"/>
      <c r="V48" s="59"/>
      <c r="W48" s="60"/>
      <c r="X48" s="98"/>
    </row>
    <row r="49" ht="20.25" customHeight="1" spans="1:24">
      <c r="A49" s="88">
        <v>814</v>
      </c>
      <c r="B49" s="90" t="s">
        <v>158</v>
      </c>
      <c r="C49" s="89">
        <v>205</v>
      </c>
      <c r="D49" s="89">
        <v>2</v>
      </c>
      <c r="E49" s="89">
        <v>4</v>
      </c>
      <c r="F49" s="72" t="s">
        <v>159</v>
      </c>
      <c r="G49" s="72"/>
      <c r="H49" s="91">
        <f t="shared" si="3"/>
        <v>2200</v>
      </c>
      <c r="I49" s="91">
        <f t="shared" si="4"/>
        <v>0</v>
      </c>
      <c r="J49" s="59">
        <v>0</v>
      </c>
      <c r="K49" s="59">
        <v>0</v>
      </c>
      <c r="L49" s="59">
        <v>0</v>
      </c>
      <c r="M49" s="59">
        <f t="shared" si="2"/>
        <v>2200</v>
      </c>
      <c r="N49" s="59">
        <v>0</v>
      </c>
      <c r="O49" s="59">
        <v>0</v>
      </c>
      <c r="P49" s="59">
        <v>2200</v>
      </c>
      <c r="Q49" s="59">
        <v>0</v>
      </c>
      <c r="R49" s="59"/>
      <c r="S49" s="59">
        <v>0</v>
      </c>
      <c r="T49" s="59"/>
      <c r="U49" s="59"/>
      <c r="V49" s="59"/>
      <c r="W49" s="60"/>
      <c r="X49" s="98"/>
    </row>
    <row r="50" ht="20.25" customHeight="1" spans="1:24">
      <c r="A50" s="88">
        <v>814</v>
      </c>
      <c r="B50" s="90" t="s">
        <v>160</v>
      </c>
      <c r="C50" s="89">
        <v>205</v>
      </c>
      <c r="D50" s="89">
        <v>2</v>
      </c>
      <c r="E50" s="89">
        <v>99</v>
      </c>
      <c r="F50" s="72" t="s">
        <v>161</v>
      </c>
      <c r="G50" s="72"/>
      <c r="H50" s="91">
        <f t="shared" si="3"/>
        <v>25</v>
      </c>
      <c r="I50" s="91">
        <f t="shared" si="4"/>
        <v>0</v>
      </c>
      <c r="J50" s="59">
        <v>0</v>
      </c>
      <c r="K50" s="59">
        <v>0</v>
      </c>
      <c r="L50" s="59">
        <v>0</v>
      </c>
      <c r="M50" s="59">
        <f t="shared" si="2"/>
        <v>25</v>
      </c>
      <c r="N50" s="59">
        <v>25</v>
      </c>
      <c r="O50" s="59">
        <v>0</v>
      </c>
      <c r="P50" s="59">
        <v>0</v>
      </c>
      <c r="Q50" s="59">
        <v>0</v>
      </c>
      <c r="R50" s="59"/>
      <c r="S50" s="59">
        <v>0</v>
      </c>
      <c r="T50" s="59"/>
      <c r="U50" s="59"/>
      <c r="V50" s="59"/>
      <c r="W50" s="60"/>
      <c r="X50" s="98"/>
    </row>
    <row r="51" ht="20.25" customHeight="1" spans="1:24">
      <c r="A51" s="88">
        <v>814</v>
      </c>
      <c r="B51" s="90" t="s">
        <v>162</v>
      </c>
      <c r="C51" s="89">
        <v>206</v>
      </c>
      <c r="D51" s="89"/>
      <c r="E51" s="89"/>
      <c r="F51" s="72" t="s">
        <v>163</v>
      </c>
      <c r="G51" s="72"/>
      <c r="H51" s="91">
        <f t="shared" si="3"/>
        <v>9280</v>
      </c>
      <c r="I51" s="91">
        <f t="shared" si="4"/>
        <v>80</v>
      </c>
      <c r="J51" s="59">
        <v>76</v>
      </c>
      <c r="K51" s="59">
        <v>4</v>
      </c>
      <c r="L51" s="59">
        <v>0</v>
      </c>
      <c r="M51" s="59">
        <f t="shared" si="2"/>
        <v>9200</v>
      </c>
      <c r="N51" s="59">
        <v>0</v>
      </c>
      <c r="O51" s="59">
        <v>0</v>
      </c>
      <c r="P51" s="59">
        <v>9200</v>
      </c>
      <c r="Q51" s="59">
        <v>0</v>
      </c>
      <c r="R51" s="59"/>
      <c r="S51" s="59">
        <v>0</v>
      </c>
      <c r="T51" s="59"/>
      <c r="U51" s="59"/>
      <c r="V51" s="59"/>
      <c r="W51" s="60"/>
      <c r="X51" s="98"/>
    </row>
    <row r="52" ht="20.25" customHeight="1" spans="1:24">
      <c r="A52" s="88">
        <v>814</v>
      </c>
      <c r="B52" s="90" t="s">
        <v>164</v>
      </c>
      <c r="C52" s="89">
        <v>206</v>
      </c>
      <c r="D52" s="89">
        <v>4</v>
      </c>
      <c r="E52" s="89"/>
      <c r="F52" s="72" t="s">
        <v>165</v>
      </c>
      <c r="G52" s="72"/>
      <c r="H52" s="91">
        <f t="shared" si="3"/>
        <v>9200</v>
      </c>
      <c r="I52" s="91">
        <f t="shared" si="4"/>
        <v>0</v>
      </c>
      <c r="J52" s="59">
        <v>0</v>
      </c>
      <c r="K52" s="59">
        <v>0</v>
      </c>
      <c r="L52" s="59">
        <v>0</v>
      </c>
      <c r="M52" s="59">
        <f t="shared" si="2"/>
        <v>9200</v>
      </c>
      <c r="N52" s="59">
        <v>0</v>
      </c>
      <c r="O52" s="59">
        <v>0</v>
      </c>
      <c r="P52" s="59">
        <v>9200</v>
      </c>
      <c r="Q52" s="59">
        <v>0</v>
      </c>
      <c r="R52" s="59"/>
      <c r="S52" s="59">
        <v>0</v>
      </c>
      <c r="T52" s="59"/>
      <c r="U52" s="59"/>
      <c r="V52" s="59"/>
      <c r="W52" s="60"/>
      <c r="X52" s="98"/>
    </row>
    <row r="53" ht="20.25" customHeight="1" spans="1:24">
      <c r="A53" s="88">
        <v>814</v>
      </c>
      <c r="B53" s="90" t="s">
        <v>166</v>
      </c>
      <c r="C53" s="89">
        <v>206</v>
      </c>
      <c r="D53" s="89">
        <v>4</v>
      </c>
      <c r="E53" s="89">
        <v>3</v>
      </c>
      <c r="F53" s="72" t="s">
        <v>167</v>
      </c>
      <c r="G53" s="72"/>
      <c r="H53" s="91">
        <f t="shared" si="3"/>
        <v>9200</v>
      </c>
      <c r="I53" s="91">
        <f t="shared" si="4"/>
        <v>0</v>
      </c>
      <c r="J53" s="59">
        <v>0</v>
      </c>
      <c r="K53" s="59">
        <v>0</v>
      </c>
      <c r="L53" s="59">
        <v>0</v>
      </c>
      <c r="M53" s="59">
        <f t="shared" si="2"/>
        <v>9200</v>
      </c>
      <c r="N53" s="59">
        <v>0</v>
      </c>
      <c r="O53" s="59">
        <v>0</v>
      </c>
      <c r="P53" s="59">
        <v>9200</v>
      </c>
      <c r="Q53" s="59">
        <v>0</v>
      </c>
      <c r="R53" s="59"/>
      <c r="S53" s="59">
        <v>0</v>
      </c>
      <c r="T53" s="59"/>
      <c r="U53" s="59"/>
      <c r="V53" s="59"/>
      <c r="W53" s="60"/>
      <c r="X53" s="98"/>
    </row>
    <row r="54" ht="20.25" customHeight="1" spans="1:24">
      <c r="A54" s="88">
        <v>814</v>
      </c>
      <c r="B54" s="90" t="s">
        <v>168</v>
      </c>
      <c r="C54" s="89">
        <v>206</v>
      </c>
      <c r="D54" s="89">
        <v>5</v>
      </c>
      <c r="E54" s="89"/>
      <c r="F54" s="72" t="s">
        <v>169</v>
      </c>
      <c r="G54" s="72"/>
      <c r="H54" s="91">
        <f t="shared" si="3"/>
        <v>80</v>
      </c>
      <c r="I54" s="91">
        <f t="shared" si="4"/>
        <v>80</v>
      </c>
      <c r="J54" s="59">
        <v>76</v>
      </c>
      <c r="K54" s="59">
        <v>4</v>
      </c>
      <c r="L54" s="59">
        <v>0</v>
      </c>
      <c r="M54" s="59">
        <f t="shared" si="2"/>
        <v>0</v>
      </c>
      <c r="N54" s="59">
        <v>0</v>
      </c>
      <c r="O54" s="59">
        <v>0</v>
      </c>
      <c r="P54" s="59">
        <v>0</v>
      </c>
      <c r="Q54" s="59">
        <v>0</v>
      </c>
      <c r="R54" s="59"/>
      <c r="S54" s="59">
        <v>0</v>
      </c>
      <c r="T54" s="59"/>
      <c r="U54" s="59"/>
      <c r="V54" s="59"/>
      <c r="W54" s="60"/>
      <c r="X54" s="98"/>
    </row>
    <row r="55" ht="20.25" customHeight="1" spans="1:24">
      <c r="A55" s="88">
        <v>814</v>
      </c>
      <c r="B55" s="90" t="s">
        <v>170</v>
      </c>
      <c r="C55" s="89">
        <v>206</v>
      </c>
      <c r="D55" s="89">
        <v>5</v>
      </c>
      <c r="E55" s="89">
        <v>1</v>
      </c>
      <c r="F55" s="72" t="s">
        <v>171</v>
      </c>
      <c r="G55" s="72"/>
      <c r="H55" s="91">
        <f t="shared" si="3"/>
        <v>80</v>
      </c>
      <c r="I55" s="91">
        <f t="shared" si="4"/>
        <v>80</v>
      </c>
      <c r="J55" s="59">
        <v>76</v>
      </c>
      <c r="K55" s="59">
        <v>4</v>
      </c>
      <c r="L55" s="59">
        <v>0</v>
      </c>
      <c r="M55" s="59">
        <f t="shared" si="2"/>
        <v>0</v>
      </c>
      <c r="N55" s="59">
        <v>0</v>
      </c>
      <c r="O55" s="59">
        <v>0</v>
      </c>
      <c r="P55" s="59">
        <v>0</v>
      </c>
      <c r="Q55" s="59">
        <v>0</v>
      </c>
      <c r="R55" s="59"/>
      <c r="S55" s="59">
        <v>0</v>
      </c>
      <c r="T55" s="59"/>
      <c r="U55" s="59"/>
      <c r="V55" s="59"/>
      <c r="W55" s="60"/>
      <c r="X55" s="98"/>
    </row>
    <row r="56" ht="20.25" customHeight="1" spans="1:24">
      <c r="A56" s="88">
        <v>814</v>
      </c>
      <c r="B56" s="90" t="s">
        <v>172</v>
      </c>
      <c r="C56" s="89">
        <v>207</v>
      </c>
      <c r="D56" s="89"/>
      <c r="E56" s="89"/>
      <c r="F56" s="72" t="s">
        <v>173</v>
      </c>
      <c r="G56" s="72"/>
      <c r="H56" s="91">
        <f t="shared" si="3"/>
        <v>30</v>
      </c>
      <c r="I56" s="91">
        <f t="shared" si="4"/>
        <v>0</v>
      </c>
      <c r="J56" s="59">
        <v>0</v>
      </c>
      <c r="K56" s="59">
        <v>0</v>
      </c>
      <c r="L56" s="59">
        <v>0</v>
      </c>
      <c r="M56" s="59">
        <f t="shared" si="2"/>
        <v>30</v>
      </c>
      <c r="N56" s="59">
        <v>30</v>
      </c>
      <c r="O56" s="59">
        <v>0</v>
      </c>
      <c r="P56" s="59">
        <v>0</v>
      </c>
      <c r="Q56" s="59">
        <v>0</v>
      </c>
      <c r="R56" s="59"/>
      <c r="S56" s="59">
        <v>0</v>
      </c>
      <c r="T56" s="59"/>
      <c r="U56" s="59"/>
      <c r="V56" s="59"/>
      <c r="W56" s="60"/>
      <c r="X56" s="98"/>
    </row>
    <row r="57" ht="20.25" customHeight="1" spans="1:24">
      <c r="A57" s="88">
        <v>814</v>
      </c>
      <c r="B57" s="90" t="s">
        <v>174</v>
      </c>
      <c r="C57" s="89">
        <v>207</v>
      </c>
      <c r="D57" s="89">
        <v>1</v>
      </c>
      <c r="E57" s="89"/>
      <c r="F57" s="72" t="s">
        <v>175</v>
      </c>
      <c r="G57" s="72"/>
      <c r="H57" s="91">
        <f t="shared" si="3"/>
        <v>30</v>
      </c>
      <c r="I57" s="91">
        <f t="shared" si="4"/>
        <v>0</v>
      </c>
      <c r="J57" s="59">
        <v>0</v>
      </c>
      <c r="K57" s="59">
        <v>0</v>
      </c>
      <c r="L57" s="59">
        <v>0</v>
      </c>
      <c r="M57" s="59">
        <f t="shared" si="2"/>
        <v>30</v>
      </c>
      <c r="N57" s="59">
        <v>30</v>
      </c>
      <c r="O57" s="59">
        <v>0</v>
      </c>
      <c r="P57" s="59">
        <v>0</v>
      </c>
      <c r="Q57" s="59">
        <v>0</v>
      </c>
      <c r="R57" s="59"/>
      <c r="S57" s="59">
        <v>0</v>
      </c>
      <c r="T57" s="59"/>
      <c r="U57" s="59"/>
      <c r="V57" s="59"/>
      <c r="W57" s="60"/>
      <c r="X57" s="98"/>
    </row>
    <row r="58" ht="20.25" customHeight="1" spans="1:24">
      <c r="A58" s="88">
        <v>814</v>
      </c>
      <c r="B58" s="90" t="s">
        <v>176</v>
      </c>
      <c r="C58" s="89">
        <v>207</v>
      </c>
      <c r="D58" s="89">
        <v>1</v>
      </c>
      <c r="E58" s="89">
        <v>6</v>
      </c>
      <c r="F58" s="72" t="s">
        <v>177</v>
      </c>
      <c r="G58" s="72"/>
      <c r="H58" s="91">
        <f t="shared" si="3"/>
        <v>30</v>
      </c>
      <c r="I58" s="91">
        <f t="shared" si="4"/>
        <v>0</v>
      </c>
      <c r="J58" s="59">
        <v>0</v>
      </c>
      <c r="K58" s="59">
        <v>0</v>
      </c>
      <c r="L58" s="59">
        <v>0</v>
      </c>
      <c r="M58" s="59">
        <f t="shared" si="2"/>
        <v>30</v>
      </c>
      <c r="N58" s="59">
        <v>30</v>
      </c>
      <c r="O58" s="59">
        <v>0</v>
      </c>
      <c r="P58" s="59">
        <v>0</v>
      </c>
      <c r="Q58" s="59">
        <v>0</v>
      </c>
      <c r="R58" s="59"/>
      <c r="S58" s="59">
        <v>0</v>
      </c>
      <c r="T58" s="59"/>
      <c r="U58" s="59"/>
      <c r="V58" s="59"/>
      <c r="W58" s="60"/>
      <c r="X58" s="98"/>
    </row>
    <row r="59" ht="20.25" customHeight="1" spans="1:24">
      <c r="A59" s="88">
        <v>814</v>
      </c>
      <c r="B59" s="90" t="s">
        <v>178</v>
      </c>
      <c r="C59" s="89">
        <v>208</v>
      </c>
      <c r="D59" s="89"/>
      <c r="E59" s="89"/>
      <c r="F59" s="72" t="s">
        <v>179</v>
      </c>
      <c r="G59" s="72"/>
      <c r="H59" s="91">
        <f t="shared" si="3"/>
        <v>959</v>
      </c>
      <c r="I59" s="91">
        <f t="shared" si="4"/>
        <v>503</v>
      </c>
      <c r="J59" s="59">
        <v>449</v>
      </c>
      <c r="K59" s="59">
        <v>54</v>
      </c>
      <c r="L59" s="59">
        <v>0</v>
      </c>
      <c r="M59" s="59">
        <f t="shared" si="2"/>
        <v>456</v>
      </c>
      <c r="N59" s="59">
        <v>96</v>
      </c>
      <c r="O59" s="59">
        <v>0</v>
      </c>
      <c r="P59" s="59">
        <v>0</v>
      </c>
      <c r="Q59" s="59">
        <v>360</v>
      </c>
      <c r="R59" s="59"/>
      <c r="S59" s="59">
        <v>0</v>
      </c>
      <c r="T59" s="59"/>
      <c r="U59" s="59"/>
      <c r="V59" s="59"/>
      <c r="W59" s="60"/>
      <c r="X59" s="98"/>
    </row>
    <row r="60" ht="20.25" customHeight="1" spans="1:24">
      <c r="A60" s="88">
        <v>814</v>
      </c>
      <c r="B60" s="90" t="s">
        <v>180</v>
      </c>
      <c r="C60" s="89">
        <v>208</v>
      </c>
      <c r="D60" s="89">
        <v>1</v>
      </c>
      <c r="E60" s="89"/>
      <c r="F60" s="72" t="s">
        <v>181</v>
      </c>
      <c r="G60" s="72"/>
      <c r="H60" s="91">
        <f t="shared" si="3"/>
        <v>503</v>
      </c>
      <c r="I60" s="91">
        <f t="shared" si="4"/>
        <v>503</v>
      </c>
      <c r="J60" s="59">
        <v>449</v>
      </c>
      <c r="K60" s="59">
        <v>54</v>
      </c>
      <c r="L60" s="59">
        <v>0</v>
      </c>
      <c r="M60" s="59">
        <f t="shared" si="2"/>
        <v>0</v>
      </c>
      <c r="N60" s="59">
        <v>0</v>
      </c>
      <c r="O60" s="59">
        <v>0</v>
      </c>
      <c r="P60" s="59">
        <v>0</v>
      </c>
      <c r="Q60" s="59">
        <v>0</v>
      </c>
      <c r="R60" s="59"/>
      <c r="S60" s="59">
        <v>0</v>
      </c>
      <c r="T60" s="59"/>
      <c r="U60" s="59"/>
      <c r="V60" s="59"/>
      <c r="W60" s="60"/>
      <c r="X60" s="98"/>
    </row>
    <row r="61" ht="20.25" customHeight="1" spans="1:24">
      <c r="A61" s="88">
        <v>814</v>
      </c>
      <c r="B61" s="90" t="s">
        <v>182</v>
      </c>
      <c r="C61" s="89">
        <v>208</v>
      </c>
      <c r="D61" s="89">
        <v>1</v>
      </c>
      <c r="E61" s="89">
        <v>1</v>
      </c>
      <c r="F61" s="72" t="s">
        <v>92</v>
      </c>
      <c r="G61" s="72"/>
      <c r="H61" s="91">
        <f t="shared" si="3"/>
        <v>463</v>
      </c>
      <c r="I61" s="91">
        <f t="shared" si="4"/>
        <v>463</v>
      </c>
      <c r="J61" s="59">
        <v>434</v>
      </c>
      <c r="K61" s="59">
        <v>29</v>
      </c>
      <c r="L61" s="59">
        <v>0</v>
      </c>
      <c r="M61" s="59">
        <f t="shared" si="2"/>
        <v>0</v>
      </c>
      <c r="N61" s="59">
        <v>0</v>
      </c>
      <c r="O61" s="59">
        <v>0</v>
      </c>
      <c r="P61" s="59">
        <v>0</v>
      </c>
      <c r="Q61" s="59">
        <v>0</v>
      </c>
      <c r="R61" s="59"/>
      <c r="S61" s="59">
        <v>0</v>
      </c>
      <c r="T61" s="59"/>
      <c r="U61" s="59"/>
      <c r="V61" s="59"/>
      <c r="W61" s="60"/>
      <c r="X61" s="98"/>
    </row>
    <row r="62" ht="20.25" customHeight="1" spans="1:24">
      <c r="A62" s="88">
        <v>814</v>
      </c>
      <c r="B62" s="90" t="s">
        <v>182</v>
      </c>
      <c r="C62" s="89">
        <v>208</v>
      </c>
      <c r="D62" s="89">
        <v>1</v>
      </c>
      <c r="E62" s="89">
        <v>1</v>
      </c>
      <c r="F62" s="72" t="s">
        <v>92</v>
      </c>
      <c r="G62" s="72"/>
      <c r="H62" s="91">
        <f t="shared" si="3"/>
        <v>40</v>
      </c>
      <c r="I62" s="91">
        <f t="shared" si="4"/>
        <v>40</v>
      </c>
      <c r="J62" s="59">
        <v>15</v>
      </c>
      <c r="K62" s="59">
        <v>25</v>
      </c>
      <c r="L62" s="59">
        <v>0</v>
      </c>
      <c r="M62" s="59">
        <f t="shared" si="2"/>
        <v>0</v>
      </c>
      <c r="N62" s="59">
        <v>0</v>
      </c>
      <c r="O62" s="59">
        <v>0</v>
      </c>
      <c r="P62" s="59">
        <v>0</v>
      </c>
      <c r="Q62" s="59">
        <v>0</v>
      </c>
      <c r="R62" s="59"/>
      <c r="S62" s="59">
        <v>0</v>
      </c>
      <c r="T62" s="59"/>
      <c r="U62" s="59"/>
      <c r="V62" s="59"/>
      <c r="W62" s="60"/>
      <c r="X62" s="98"/>
    </row>
    <row r="63" ht="20.25" customHeight="1" spans="1:24">
      <c r="A63" s="88">
        <v>814</v>
      </c>
      <c r="B63" s="90" t="s">
        <v>183</v>
      </c>
      <c r="C63" s="89">
        <v>208</v>
      </c>
      <c r="D63" s="89">
        <v>2</v>
      </c>
      <c r="E63" s="89"/>
      <c r="F63" s="72" t="s">
        <v>184</v>
      </c>
      <c r="G63" s="72"/>
      <c r="H63" s="91">
        <f t="shared" si="3"/>
        <v>41</v>
      </c>
      <c r="I63" s="91">
        <f t="shared" si="4"/>
        <v>0</v>
      </c>
      <c r="J63" s="59">
        <v>0</v>
      </c>
      <c r="K63" s="59">
        <v>0</v>
      </c>
      <c r="L63" s="59">
        <v>0</v>
      </c>
      <c r="M63" s="59">
        <f t="shared" si="2"/>
        <v>41</v>
      </c>
      <c r="N63" s="59">
        <v>41</v>
      </c>
      <c r="O63" s="59">
        <v>0</v>
      </c>
      <c r="P63" s="59">
        <v>0</v>
      </c>
      <c r="Q63" s="59">
        <v>0</v>
      </c>
      <c r="R63" s="59"/>
      <c r="S63" s="59">
        <v>0</v>
      </c>
      <c r="T63" s="59"/>
      <c r="U63" s="59"/>
      <c r="V63" s="59"/>
      <c r="W63" s="60"/>
      <c r="X63" s="98"/>
    </row>
    <row r="64" ht="20.25" customHeight="1" spans="1:24">
      <c r="A64" s="88">
        <v>814</v>
      </c>
      <c r="B64" s="90" t="s">
        <v>185</v>
      </c>
      <c r="C64" s="89">
        <v>208</v>
      </c>
      <c r="D64" s="89">
        <v>2</v>
      </c>
      <c r="E64" s="89">
        <v>99</v>
      </c>
      <c r="F64" s="72" t="s">
        <v>186</v>
      </c>
      <c r="G64" s="72"/>
      <c r="H64" s="91">
        <f t="shared" si="3"/>
        <v>41</v>
      </c>
      <c r="I64" s="91">
        <f t="shared" si="4"/>
        <v>0</v>
      </c>
      <c r="J64" s="59">
        <v>0</v>
      </c>
      <c r="K64" s="59">
        <v>0</v>
      </c>
      <c r="L64" s="59">
        <v>0</v>
      </c>
      <c r="M64" s="59">
        <f t="shared" si="2"/>
        <v>41</v>
      </c>
      <c r="N64" s="59">
        <v>41</v>
      </c>
      <c r="O64" s="59">
        <v>0</v>
      </c>
      <c r="P64" s="59">
        <v>0</v>
      </c>
      <c r="Q64" s="59">
        <v>0</v>
      </c>
      <c r="R64" s="59"/>
      <c r="S64" s="59">
        <v>0</v>
      </c>
      <c r="T64" s="59"/>
      <c r="U64" s="59"/>
      <c r="V64" s="59"/>
      <c r="W64" s="60"/>
      <c r="X64" s="98"/>
    </row>
    <row r="65" ht="20.25" customHeight="1" spans="1:24">
      <c r="A65" s="88">
        <v>814</v>
      </c>
      <c r="B65" s="90" t="s">
        <v>187</v>
      </c>
      <c r="C65" s="89">
        <v>208</v>
      </c>
      <c r="D65" s="89">
        <v>7</v>
      </c>
      <c r="E65" s="89"/>
      <c r="F65" s="72" t="s">
        <v>188</v>
      </c>
      <c r="G65" s="72"/>
      <c r="H65" s="91">
        <f t="shared" si="3"/>
        <v>55</v>
      </c>
      <c r="I65" s="91">
        <f t="shared" si="4"/>
        <v>0</v>
      </c>
      <c r="J65" s="59">
        <v>0</v>
      </c>
      <c r="K65" s="59">
        <v>0</v>
      </c>
      <c r="L65" s="59">
        <v>0</v>
      </c>
      <c r="M65" s="59">
        <f t="shared" si="2"/>
        <v>55</v>
      </c>
      <c r="N65" s="59">
        <v>55</v>
      </c>
      <c r="O65" s="59">
        <v>0</v>
      </c>
      <c r="P65" s="59">
        <v>0</v>
      </c>
      <c r="Q65" s="59">
        <v>0</v>
      </c>
      <c r="R65" s="59"/>
      <c r="S65" s="59">
        <v>0</v>
      </c>
      <c r="T65" s="59"/>
      <c r="U65" s="59"/>
      <c r="V65" s="59"/>
      <c r="W65" s="60"/>
      <c r="X65" s="98"/>
    </row>
    <row r="66" ht="20.25" customHeight="1" spans="1:24">
      <c r="A66" s="88">
        <v>814</v>
      </c>
      <c r="B66" s="90" t="s">
        <v>189</v>
      </c>
      <c r="C66" s="89">
        <v>208</v>
      </c>
      <c r="D66" s="89">
        <v>7</v>
      </c>
      <c r="E66" s="89">
        <v>99</v>
      </c>
      <c r="F66" s="72" t="s">
        <v>190</v>
      </c>
      <c r="G66" s="72"/>
      <c r="H66" s="91">
        <f t="shared" si="3"/>
        <v>55</v>
      </c>
      <c r="I66" s="91">
        <f t="shared" si="4"/>
        <v>0</v>
      </c>
      <c r="J66" s="59">
        <v>0</v>
      </c>
      <c r="K66" s="59">
        <v>0</v>
      </c>
      <c r="L66" s="59">
        <v>0</v>
      </c>
      <c r="M66" s="59">
        <f t="shared" si="2"/>
        <v>55</v>
      </c>
      <c r="N66" s="59">
        <v>55</v>
      </c>
      <c r="O66" s="59">
        <v>0</v>
      </c>
      <c r="P66" s="59">
        <v>0</v>
      </c>
      <c r="Q66" s="59">
        <v>0</v>
      </c>
      <c r="R66" s="59"/>
      <c r="S66" s="59">
        <v>0</v>
      </c>
      <c r="T66" s="59"/>
      <c r="U66" s="59"/>
      <c r="V66" s="59"/>
      <c r="W66" s="60"/>
      <c r="X66" s="98"/>
    </row>
    <row r="67" ht="20.25" customHeight="1" spans="1:24">
      <c r="A67" s="88">
        <v>814</v>
      </c>
      <c r="B67" s="90" t="s">
        <v>191</v>
      </c>
      <c r="C67" s="89">
        <v>208</v>
      </c>
      <c r="D67" s="89">
        <v>19</v>
      </c>
      <c r="E67" s="89"/>
      <c r="F67" s="72" t="s">
        <v>192</v>
      </c>
      <c r="G67" s="72"/>
      <c r="H67" s="91">
        <f t="shared" si="3"/>
        <v>360</v>
      </c>
      <c r="I67" s="91">
        <f t="shared" si="4"/>
        <v>0</v>
      </c>
      <c r="J67" s="59">
        <v>0</v>
      </c>
      <c r="K67" s="59">
        <v>0</v>
      </c>
      <c r="L67" s="59">
        <v>0</v>
      </c>
      <c r="M67" s="59">
        <f t="shared" si="2"/>
        <v>360</v>
      </c>
      <c r="N67" s="59">
        <v>0</v>
      </c>
      <c r="O67" s="59">
        <v>0</v>
      </c>
      <c r="P67" s="59">
        <v>0</v>
      </c>
      <c r="Q67" s="59">
        <v>360</v>
      </c>
      <c r="R67" s="59"/>
      <c r="S67" s="59">
        <v>0</v>
      </c>
      <c r="T67" s="59"/>
      <c r="U67" s="59"/>
      <c r="V67" s="59"/>
      <c r="W67" s="60"/>
      <c r="X67" s="98"/>
    </row>
    <row r="68" ht="20.25" customHeight="1" spans="1:24">
      <c r="A68" s="88">
        <v>814</v>
      </c>
      <c r="B68" s="90" t="s">
        <v>193</v>
      </c>
      <c r="C68" s="89">
        <v>208</v>
      </c>
      <c r="D68" s="89">
        <v>19</v>
      </c>
      <c r="E68" s="89">
        <v>2</v>
      </c>
      <c r="F68" s="72" t="s">
        <v>194</v>
      </c>
      <c r="G68" s="72"/>
      <c r="H68" s="91">
        <f t="shared" si="3"/>
        <v>360</v>
      </c>
      <c r="I68" s="91">
        <f t="shared" si="4"/>
        <v>0</v>
      </c>
      <c r="J68" s="59">
        <v>0</v>
      </c>
      <c r="K68" s="59">
        <v>0</v>
      </c>
      <c r="L68" s="59">
        <v>0</v>
      </c>
      <c r="M68" s="59">
        <f t="shared" si="2"/>
        <v>360</v>
      </c>
      <c r="N68" s="59">
        <v>0</v>
      </c>
      <c r="O68" s="59">
        <v>0</v>
      </c>
      <c r="P68" s="59">
        <v>0</v>
      </c>
      <c r="Q68" s="59">
        <v>360</v>
      </c>
      <c r="R68" s="59"/>
      <c r="S68" s="59">
        <v>0</v>
      </c>
      <c r="T68" s="59"/>
      <c r="U68" s="59"/>
      <c r="V68" s="59"/>
      <c r="W68" s="60"/>
      <c r="X68" s="98"/>
    </row>
    <row r="69" ht="20.25" customHeight="1" spans="1:24">
      <c r="A69" s="88">
        <v>814</v>
      </c>
      <c r="B69" s="90" t="s">
        <v>195</v>
      </c>
      <c r="C69" s="89">
        <v>211</v>
      </c>
      <c r="D69" s="89"/>
      <c r="E69" s="89"/>
      <c r="F69" s="72" t="s">
        <v>196</v>
      </c>
      <c r="G69" s="72"/>
      <c r="H69" s="91">
        <f t="shared" si="3"/>
        <v>7179</v>
      </c>
      <c r="I69" s="91">
        <f t="shared" si="4"/>
        <v>126</v>
      </c>
      <c r="J69" s="59">
        <v>94</v>
      </c>
      <c r="K69" s="59">
        <v>32</v>
      </c>
      <c r="L69" s="59">
        <v>0</v>
      </c>
      <c r="M69" s="59">
        <f t="shared" si="2"/>
        <v>7053</v>
      </c>
      <c r="N69" s="59">
        <v>253</v>
      </c>
      <c r="O69" s="59">
        <v>0</v>
      </c>
      <c r="P69" s="59">
        <v>6800</v>
      </c>
      <c r="Q69" s="59">
        <v>0</v>
      </c>
      <c r="R69" s="59"/>
      <c r="S69" s="59">
        <v>0</v>
      </c>
      <c r="T69" s="59"/>
      <c r="U69" s="59"/>
      <c r="V69" s="59"/>
      <c r="W69" s="60"/>
      <c r="X69" s="98"/>
    </row>
    <row r="70" ht="20.25" customHeight="1" spans="1:24">
      <c r="A70" s="88">
        <v>814</v>
      </c>
      <c r="B70" s="90" t="s">
        <v>197</v>
      </c>
      <c r="C70" s="89">
        <v>211</v>
      </c>
      <c r="D70" s="89">
        <v>1</v>
      </c>
      <c r="E70" s="89"/>
      <c r="F70" s="72" t="s">
        <v>198</v>
      </c>
      <c r="G70" s="72"/>
      <c r="H70" s="91">
        <f t="shared" si="3"/>
        <v>379</v>
      </c>
      <c r="I70" s="91">
        <f t="shared" si="4"/>
        <v>126</v>
      </c>
      <c r="J70" s="59">
        <v>94</v>
      </c>
      <c r="K70" s="59">
        <v>32</v>
      </c>
      <c r="L70" s="59">
        <v>0</v>
      </c>
      <c r="M70" s="59">
        <f t="shared" ref="M70:M129" si="5">SUM(N70:S70)</f>
        <v>253</v>
      </c>
      <c r="N70" s="59">
        <v>253</v>
      </c>
      <c r="O70" s="59">
        <v>0</v>
      </c>
      <c r="P70" s="59">
        <v>0</v>
      </c>
      <c r="Q70" s="59">
        <v>0</v>
      </c>
      <c r="R70" s="59"/>
      <c r="S70" s="59">
        <v>0</v>
      </c>
      <c r="T70" s="59"/>
      <c r="U70" s="59"/>
      <c r="V70" s="59"/>
      <c r="W70" s="60"/>
      <c r="X70" s="98"/>
    </row>
    <row r="71" ht="20.25" customHeight="1" spans="1:24">
      <c r="A71" s="88">
        <v>814</v>
      </c>
      <c r="B71" s="90" t="s">
        <v>199</v>
      </c>
      <c r="C71" s="89">
        <v>211</v>
      </c>
      <c r="D71" s="89">
        <v>1</v>
      </c>
      <c r="E71" s="89">
        <v>1</v>
      </c>
      <c r="F71" s="72" t="s">
        <v>92</v>
      </c>
      <c r="G71" s="72"/>
      <c r="H71" s="91">
        <f t="shared" si="3"/>
        <v>126</v>
      </c>
      <c r="I71" s="91">
        <f t="shared" si="4"/>
        <v>126</v>
      </c>
      <c r="J71" s="59">
        <v>94</v>
      </c>
      <c r="K71" s="59">
        <v>32</v>
      </c>
      <c r="L71" s="59">
        <v>0</v>
      </c>
      <c r="M71" s="59">
        <f t="shared" si="5"/>
        <v>0</v>
      </c>
      <c r="N71" s="59">
        <v>0</v>
      </c>
      <c r="O71" s="59">
        <v>0</v>
      </c>
      <c r="P71" s="59">
        <v>0</v>
      </c>
      <c r="Q71" s="59">
        <v>0</v>
      </c>
      <c r="R71" s="59"/>
      <c r="S71" s="59">
        <v>0</v>
      </c>
      <c r="T71" s="59"/>
      <c r="U71" s="59"/>
      <c r="V71" s="59"/>
      <c r="W71" s="60"/>
      <c r="X71" s="98"/>
    </row>
    <row r="72" ht="20.25" customHeight="1" spans="1:24">
      <c r="A72" s="88">
        <v>814</v>
      </c>
      <c r="B72" s="90" t="s">
        <v>200</v>
      </c>
      <c r="C72" s="89">
        <v>211</v>
      </c>
      <c r="D72" s="89">
        <v>1</v>
      </c>
      <c r="E72" s="89">
        <v>2</v>
      </c>
      <c r="F72" s="72" t="s">
        <v>94</v>
      </c>
      <c r="G72" s="72"/>
      <c r="H72" s="91">
        <f t="shared" si="3"/>
        <v>253</v>
      </c>
      <c r="I72" s="91">
        <f t="shared" si="4"/>
        <v>0</v>
      </c>
      <c r="J72" s="59">
        <v>0</v>
      </c>
      <c r="K72" s="59">
        <v>0</v>
      </c>
      <c r="L72" s="59">
        <v>0</v>
      </c>
      <c r="M72" s="59">
        <f t="shared" si="5"/>
        <v>253</v>
      </c>
      <c r="N72" s="59">
        <v>253</v>
      </c>
      <c r="O72" s="59">
        <v>0</v>
      </c>
      <c r="P72" s="59">
        <v>0</v>
      </c>
      <c r="Q72" s="59">
        <v>0</v>
      </c>
      <c r="R72" s="59"/>
      <c r="S72" s="59">
        <v>0</v>
      </c>
      <c r="T72" s="59"/>
      <c r="U72" s="59"/>
      <c r="V72" s="59"/>
      <c r="W72" s="60"/>
      <c r="X72" s="98"/>
    </row>
    <row r="73" ht="20.25" customHeight="1" spans="1:24">
      <c r="A73" s="88">
        <v>814</v>
      </c>
      <c r="B73" s="90" t="s">
        <v>201</v>
      </c>
      <c r="C73" s="89">
        <v>211</v>
      </c>
      <c r="D73" s="89">
        <v>3</v>
      </c>
      <c r="E73" s="89"/>
      <c r="F73" s="72" t="s">
        <v>202</v>
      </c>
      <c r="G73" s="72"/>
      <c r="H73" s="91">
        <f t="shared" si="3"/>
        <v>6800</v>
      </c>
      <c r="I73" s="91">
        <f t="shared" si="4"/>
        <v>0</v>
      </c>
      <c r="J73" s="59">
        <v>0</v>
      </c>
      <c r="K73" s="59">
        <v>0</v>
      </c>
      <c r="L73" s="59">
        <v>0</v>
      </c>
      <c r="M73" s="59">
        <f t="shared" si="5"/>
        <v>6800</v>
      </c>
      <c r="N73" s="59">
        <v>0</v>
      </c>
      <c r="O73" s="59">
        <v>0</v>
      </c>
      <c r="P73" s="59">
        <v>6800</v>
      </c>
      <c r="Q73" s="59">
        <v>0</v>
      </c>
      <c r="R73" s="59"/>
      <c r="S73" s="59">
        <v>0</v>
      </c>
      <c r="T73" s="59"/>
      <c r="U73" s="59"/>
      <c r="V73" s="59"/>
      <c r="W73" s="60"/>
      <c r="X73" s="98"/>
    </row>
    <row r="74" ht="20.25" customHeight="1" spans="1:24">
      <c r="A74" s="88">
        <v>814</v>
      </c>
      <c r="B74" s="90" t="s">
        <v>203</v>
      </c>
      <c r="C74" s="89">
        <v>211</v>
      </c>
      <c r="D74" s="89">
        <v>3</v>
      </c>
      <c r="E74" s="89">
        <v>2</v>
      </c>
      <c r="F74" s="72" t="s">
        <v>204</v>
      </c>
      <c r="G74" s="72"/>
      <c r="H74" s="91">
        <f t="shared" si="3"/>
        <v>6800</v>
      </c>
      <c r="I74" s="91">
        <f t="shared" si="4"/>
        <v>0</v>
      </c>
      <c r="J74" s="59">
        <v>0</v>
      </c>
      <c r="K74" s="59">
        <v>0</v>
      </c>
      <c r="L74" s="59">
        <v>0</v>
      </c>
      <c r="M74" s="59">
        <f t="shared" si="5"/>
        <v>6800</v>
      </c>
      <c r="N74" s="59">
        <v>0</v>
      </c>
      <c r="O74" s="59">
        <v>0</v>
      </c>
      <c r="P74" s="59">
        <v>6800</v>
      </c>
      <c r="Q74" s="59">
        <v>0</v>
      </c>
      <c r="R74" s="59"/>
      <c r="S74" s="59">
        <v>0</v>
      </c>
      <c r="T74" s="59"/>
      <c r="U74" s="59"/>
      <c r="V74" s="59"/>
      <c r="W74" s="60"/>
      <c r="X74" s="98"/>
    </row>
    <row r="75" ht="20.25" customHeight="1" spans="1:24">
      <c r="A75" s="88">
        <v>814</v>
      </c>
      <c r="B75" s="90" t="s">
        <v>205</v>
      </c>
      <c r="C75" s="89">
        <v>212</v>
      </c>
      <c r="D75" s="89"/>
      <c r="E75" s="89"/>
      <c r="F75" s="72" t="s">
        <v>206</v>
      </c>
      <c r="G75" s="72"/>
      <c r="H75" s="91">
        <f t="shared" si="3"/>
        <v>101108</v>
      </c>
      <c r="I75" s="91">
        <f t="shared" si="4"/>
        <v>2182</v>
      </c>
      <c r="J75" s="59">
        <v>1910</v>
      </c>
      <c r="K75" s="59">
        <v>272</v>
      </c>
      <c r="L75" s="59">
        <v>0</v>
      </c>
      <c r="M75" s="59">
        <f t="shared" si="5"/>
        <v>98926</v>
      </c>
      <c r="N75" s="59">
        <v>1711</v>
      </c>
      <c r="O75" s="59">
        <v>59000</v>
      </c>
      <c r="P75" s="59">
        <v>13190</v>
      </c>
      <c r="Q75" s="59">
        <v>0</v>
      </c>
      <c r="R75" s="59"/>
      <c r="S75" s="59">
        <v>25025</v>
      </c>
      <c r="T75" s="59"/>
      <c r="U75" s="59"/>
      <c r="V75" s="59"/>
      <c r="W75" s="60"/>
      <c r="X75" s="98"/>
    </row>
    <row r="76" ht="20.25" customHeight="1" spans="1:24">
      <c r="A76" s="88">
        <v>814</v>
      </c>
      <c r="B76" s="90" t="s">
        <v>207</v>
      </c>
      <c r="C76" s="89">
        <v>212</v>
      </c>
      <c r="D76" s="89">
        <v>1</v>
      </c>
      <c r="E76" s="89"/>
      <c r="F76" s="72" t="s">
        <v>208</v>
      </c>
      <c r="G76" s="72"/>
      <c r="H76" s="91">
        <f t="shared" si="3"/>
        <v>6372</v>
      </c>
      <c r="I76" s="91">
        <f t="shared" si="4"/>
        <v>2061</v>
      </c>
      <c r="J76" s="59">
        <v>1814</v>
      </c>
      <c r="K76" s="59">
        <v>247</v>
      </c>
      <c r="L76" s="59">
        <v>0</v>
      </c>
      <c r="M76" s="59">
        <f t="shared" si="5"/>
        <v>4311</v>
      </c>
      <c r="N76" s="59">
        <v>861</v>
      </c>
      <c r="O76" s="59">
        <v>0</v>
      </c>
      <c r="P76" s="59">
        <v>3450</v>
      </c>
      <c r="Q76" s="59">
        <v>0</v>
      </c>
      <c r="R76" s="59"/>
      <c r="S76" s="59">
        <v>0</v>
      </c>
      <c r="T76" s="59"/>
      <c r="U76" s="59"/>
      <c r="V76" s="59"/>
      <c r="W76" s="60"/>
      <c r="X76" s="98"/>
    </row>
    <row r="77" ht="20.25" customHeight="1" spans="1:24">
      <c r="A77" s="88">
        <v>814</v>
      </c>
      <c r="B77" s="90" t="s">
        <v>209</v>
      </c>
      <c r="C77" s="89">
        <v>212</v>
      </c>
      <c r="D77" s="89">
        <v>1</v>
      </c>
      <c r="E77" s="89">
        <v>1</v>
      </c>
      <c r="F77" s="72" t="s">
        <v>92</v>
      </c>
      <c r="G77" s="72"/>
      <c r="H77" s="91">
        <f t="shared" si="3"/>
        <v>2006</v>
      </c>
      <c r="I77" s="91">
        <f t="shared" si="4"/>
        <v>2006</v>
      </c>
      <c r="J77" s="59">
        <v>1766</v>
      </c>
      <c r="K77" s="59">
        <v>240</v>
      </c>
      <c r="L77" s="59">
        <v>0</v>
      </c>
      <c r="M77" s="59">
        <f t="shared" si="5"/>
        <v>0</v>
      </c>
      <c r="N77" s="59">
        <v>0</v>
      </c>
      <c r="O77" s="59">
        <v>0</v>
      </c>
      <c r="P77" s="59">
        <v>0</v>
      </c>
      <c r="Q77" s="59">
        <v>0</v>
      </c>
      <c r="R77" s="59"/>
      <c r="S77" s="59">
        <v>0</v>
      </c>
      <c r="T77" s="59"/>
      <c r="U77" s="59"/>
      <c r="V77" s="59"/>
      <c r="W77" s="60"/>
      <c r="X77" s="98"/>
    </row>
    <row r="78" ht="20.25" customHeight="1" spans="1:24">
      <c r="A78" s="88">
        <v>814</v>
      </c>
      <c r="B78" s="90" t="s">
        <v>209</v>
      </c>
      <c r="C78" s="89">
        <v>212</v>
      </c>
      <c r="D78" s="89">
        <v>1</v>
      </c>
      <c r="E78" s="89">
        <v>1</v>
      </c>
      <c r="F78" s="72" t="s">
        <v>92</v>
      </c>
      <c r="G78" s="72"/>
      <c r="H78" s="91">
        <f t="shared" si="3"/>
        <v>55</v>
      </c>
      <c r="I78" s="91">
        <f t="shared" si="4"/>
        <v>55</v>
      </c>
      <c r="J78" s="59">
        <v>48</v>
      </c>
      <c r="K78" s="59">
        <v>7</v>
      </c>
      <c r="L78" s="59">
        <v>0</v>
      </c>
      <c r="M78" s="59">
        <f t="shared" si="5"/>
        <v>0</v>
      </c>
      <c r="N78" s="59">
        <v>0</v>
      </c>
      <c r="O78" s="59">
        <v>0</v>
      </c>
      <c r="P78" s="59">
        <v>0</v>
      </c>
      <c r="Q78" s="59">
        <v>0</v>
      </c>
      <c r="R78" s="59"/>
      <c r="S78" s="59">
        <v>0</v>
      </c>
      <c r="T78" s="59"/>
      <c r="U78" s="59"/>
      <c r="V78" s="59"/>
      <c r="W78" s="60"/>
      <c r="X78" s="98"/>
    </row>
    <row r="79" ht="20.25" customHeight="1" spans="1:24">
      <c r="A79" s="88">
        <v>814</v>
      </c>
      <c r="B79" s="90" t="s">
        <v>210</v>
      </c>
      <c r="C79" s="89">
        <v>212</v>
      </c>
      <c r="D79" s="89">
        <v>1</v>
      </c>
      <c r="E79" s="89">
        <v>2</v>
      </c>
      <c r="F79" s="72" t="s">
        <v>94</v>
      </c>
      <c r="G79" s="72"/>
      <c r="H79" s="91">
        <f t="shared" si="3"/>
        <v>2200</v>
      </c>
      <c r="I79" s="91">
        <f t="shared" si="4"/>
        <v>0</v>
      </c>
      <c r="J79" s="59">
        <v>0</v>
      </c>
      <c r="K79" s="59">
        <v>0</v>
      </c>
      <c r="L79" s="59">
        <v>0</v>
      </c>
      <c r="M79" s="59">
        <f t="shared" si="5"/>
        <v>2200</v>
      </c>
      <c r="N79" s="59">
        <v>0</v>
      </c>
      <c r="O79" s="59">
        <v>0</v>
      </c>
      <c r="P79" s="59">
        <v>0</v>
      </c>
      <c r="Q79" s="59">
        <v>0</v>
      </c>
      <c r="R79" s="59">
        <v>2200</v>
      </c>
      <c r="S79" s="59">
        <v>0</v>
      </c>
      <c r="T79" s="59"/>
      <c r="U79" s="59"/>
      <c r="V79" s="59"/>
      <c r="W79" s="60"/>
      <c r="X79" s="98"/>
    </row>
    <row r="80" ht="20.25" customHeight="1" spans="1:24">
      <c r="A80" s="88">
        <v>814</v>
      </c>
      <c r="B80" s="90" t="s">
        <v>211</v>
      </c>
      <c r="C80" s="89">
        <v>212</v>
      </c>
      <c r="D80" s="89">
        <v>1</v>
      </c>
      <c r="E80" s="89">
        <v>3</v>
      </c>
      <c r="F80" s="72" t="s">
        <v>96</v>
      </c>
      <c r="G80" s="72"/>
      <c r="H80" s="91">
        <f t="shared" si="3"/>
        <v>54</v>
      </c>
      <c r="I80" s="91">
        <f t="shared" si="4"/>
        <v>0</v>
      </c>
      <c r="J80" s="59">
        <v>0</v>
      </c>
      <c r="K80" s="59">
        <v>0</v>
      </c>
      <c r="L80" s="59">
        <v>0</v>
      </c>
      <c r="M80" s="59">
        <f t="shared" si="5"/>
        <v>54</v>
      </c>
      <c r="N80" s="59">
        <v>54</v>
      </c>
      <c r="O80" s="59">
        <v>0</v>
      </c>
      <c r="P80" s="59">
        <v>0</v>
      </c>
      <c r="Q80" s="59">
        <v>0</v>
      </c>
      <c r="R80" s="59"/>
      <c r="S80" s="59">
        <v>0</v>
      </c>
      <c r="T80" s="59"/>
      <c r="U80" s="59"/>
      <c r="V80" s="59"/>
      <c r="W80" s="60"/>
      <c r="X80" s="98"/>
    </row>
    <row r="81" ht="20.25" customHeight="1" spans="1:24">
      <c r="A81" s="88">
        <v>814</v>
      </c>
      <c r="B81" s="90" t="s">
        <v>212</v>
      </c>
      <c r="C81" s="89">
        <v>212</v>
      </c>
      <c r="D81" s="89">
        <v>1</v>
      </c>
      <c r="E81" s="89">
        <v>4</v>
      </c>
      <c r="F81" s="72" t="s">
        <v>213</v>
      </c>
      <c r="G81" s="72"/>
      <c r="H81" s="91">
        <f t="shared" si="3"/>
        <v>2007</v>
      </c>
      <c r="I81" s="91">
        <f t="shared" si="4"/>
        <v>0</v>
      </c>
      <c r="J81" s="59">
        <v>0</v>
      </c>
      <c r="K81" s="59">
        <v>0</v>
      </c>
      <c r="L81" s="59">
        <v>0</v>
      </c>
      <c r="M81" s="59">
        <f t="shared" si="5"/>
        <v>2007</v>
      </c>
      <c r="N81" s="59">
        <v>757</v>
      </c>
      <c r="O81" s="59">
        <v>0</v>
      </c>
      <c r="P81" s="59">
        <v>1250</v>
      </c>
      <c r="Q81" s="59">
        <v>0</v>
      </c>
      <c r="R81" s="59"/>
      <c r="S81" s="59">
        <v>0</v>
      </c>
      <c r="T81" s="59"/>
      <c r="U81" s="59"/>
      <c r="V81" s="59"/>
      <c r="W81" s="60"/>
      <c r="X81" s="98"/>
    </row>
    <row r="82" ht="20.25" customHeight="1" spans="1:24">
      <c r="A82" s="88">
        <v>814</v>
      </c>
      <c r="B82" s="90" t="s">
        <v>214</v>
      </c>
      <c r="C82" s="89">
        <v>212</v>
      </c>
      <c r="D82" s="89">
        <v>1</v>
      </c>
      <c r="E82" s="89">
        <v>99</v>
      </c>
      <c r="F82" s="72" t="s">
        <v>215</v>
      </c>
      <c r="G82" s="72"/>
      <c r="H82" s="91">
        <f t="shared" si="3"/>
        <v>50</v>
      </c>
      <c r="I82" s="91">
        <f t="shared" si="4"/>
        <v>0</v>
      </c>
      <c r="J82" s="59">
        <v>0</v>
      </c>
      <c r="K82" s="59">
        <v>0</v>
      </c>
      <c r="L82" s="59">
        <v>0</v>
      </c>
      <c r="M82" s="59">
        <f t="shared" si="5"/>
        <v>50</v>
      </c>
      <c r="N82" s="59">
        <v>50</v>
      </c>
      <c r="O82" s="59">
        <v>0</v>
      </c>
      <c r="P82" s="59">
        <v>0</v>
      </c>
      <c r="Q82" s="59">
        <v>0</v>
      </c>
      <c r="R82" s="59"/>
      <c r="S82" s="59">
        <v>0</v>
      </c>
      <c r="T82" s="59"/>
      <c r="U82" s="59"/>
      <c r="V82" s="59"/>
      <c r="W82" s="60"/>
      <c r="X82" s="98"/>
    </row>
    <row r="83" ht="20.25" customHeight="1" spans="1:24">
      <c r="A83" s="88">
        <v>814</v>
      </c>
      <c r="B83" s="90" t="s">
        <v>216</v>
      </c>
      <c r="C83" s="89">
        <v>212</v>
      </c>
      <c r="D83" s="89">
        <v>2</v>
      </c>
      <c r="E83" s="89"/>
      <c r="F83" s="72" t="s">
        <v>217</v>
      </c>
      <c r="G83" s="72"/>
      <c r="H83" s="91">
        <f t="shared" si="3"/>
        <v>1300</v>
      </c>
      <c r="I83" s="91">
        <f t="shared" si="4"/>
        <v>0</v>
      </c>
      <c r="J83" s="59">
        <v>0</v>
      </c>
      <c r="K83" s="59">
        <v>0</v>
      </c>
      <c r="L83" s="59">
        <v>0</v>
      </c>
      <c r="M83" s="59">
        <f t="shared" si="5"/>
        <v>1300</v>
      </c>
      <c r="N83" s="59">
        <v>800</v>
      </c>
      <c r="O83" s="59">
        <v>0</v>
      </c>
      <c r="P83" s="59">
        <v>500</v>
      </c>
      <c r="Q83" s="59">
        <v>0</v>
      </c>
      <c r="R83" s="59"/>
      <c r="S83" s="59">
        <v>0</v>
      </c>
      <c r="T83" s="59"/>
      <c r="U83" s="59"/>
      <c r="V83" s="59"/>
      <c r="W83" s="60"/>
      <c r="X83" s="98"/>
    </row>
    <row r="84" ht="20.25" customHeight="1" spans="1:24">
      <c r="A84" s="88">
        <v>814</v>
      </c>
      <c r="B84" s="90" t="s">
        <v>218</v>
      </c>
      <c r="C84" s="89">
        <v>212</v>
      </c>
      <c r="D84" s="89">
        <v>2</v>
      </c>
      <c r="E84" s="89">
        <v>1</v>
      </c>
      <c r="F84" s="72" t="s">
        <v>219</v>
      </c>
      <c r="G84" s="72"/>
      <c r="H84" s="91">
        <f t="shared" si="3"/>
        <v>800</v>
      </c>
      <c r="I84" s="91">
        <f t="shared" si="4"/>
        <v>0</v>
      </c>
      <c r="J84" s="59">
        <v>0</v>
      </c>
      <c r="K84" s="59">
        <v>0</v>
      </c>
      <c r="L84" s="59">
        <v>0</v>
      </c>
      <c r="M84" s="59">
        <f t="shared" si="5"/>
        <v>800</v>
      </c>
      <c r="N84" s="59">
        <v>800</v>
      </c>
      <c r="O84" s="59">
        <v>0</v>
      </c>
      <c r="P84" s="59">
        <v>0</v>
      </c>
      <c r="Q84" s="59">
        <v>0</v>
      </c>
      <c r="R84" s="59"/>
      <c r="S84" s="59">
        <v>0</v>
      </c>
      <c r="T84" s="59"/>
      <c r="U84" s="59"/>
      <c r="V84" s="59"/>
      <c r="W84" s="60"/>
      <c r="X84" s="98"/>
    </row>
    <row r="85" ht="20.25" customHeight="1" spans="1:24">
      <c r="A85" s="88">
        <v>814</v>
      </c>
      <c r="B85" s="90" t="s">
        <v>218</v>
      </c>
      <c r="C85" s="89">
        <v>212</v>
      </c>
      <c r="D85" s="89">
        <v>2</v>
      </c>
      <c r="E85" s="89">
        <v>1</v>
      </c>
      <c r="F85" s="72" t="s">
        <v>219</v>
      </c>
      <c r="G85" s="72"/>
      <c r="H85" s="91">
        <f t="shared" si="3"/>
        <v>500</v>
      </c>
      <c r="I85" s="91">
        <f t="shared" si="4"/>
        <v>0</v>
      </c>
      <c r="J85" s="59">
        <v>0</v>
      </c>
      <c r="K85" s="59">
        <v>0</v>
      </c>
      <c r="L85" s="59">
        <v>0</v>
      </c>
      <c r="M85" s="59">
        <f t="shared" si="5"/>
        <v>500</v>
      </c>
      <c r="N85" s="59">
        <v>0</v>
      </c>
      <c r="O85" s="59">
        <v>0</v>
      </c>
      <c r="P85" s="59">
        <v>500</v>
      </c>
      <c r="Q85" s="59">
        <v>0</v>
      </c>
      <c r="R85" s="59"/>
      <c r="S85" s="59">
        <v>0</v>
      </c>
      <c r="T85" s="59"/>
      <c r="U85" s="59"/>
      <c r="V85" s="59"/>
      <c r="W85" s="60"/>
      <c r="X85" s="98"/>
    </row>
    <row r="86" ht="20.25" customHeight="1" spans="1:24">
      <c r="A86" s="88">
        <v>814</v>
      </c>
      <c r="B86" s="90" t="s">
        <v>220</v>
      </c>
      <c r="C86" s="89">
        <v>212</v>
      </c>
      <c r="D86" s="89">
        <v>3</v>
      </c>
      <c r="E86" s="89"/>
      <c r="F86" s="72" t="s">
        <v>221</v>
      </c>
      <c r="G86" s="72"/>
      <c r="H86" s="91">
        <f t="shared" si="3"/>
        <v>30140</v>
      </c>
      <c r="I86" s="91">
        <f t="shared" si="4"/>
        <v>0</v>
      </c>
      <c r="J86" s="59">
        <v>0</v>
      </c>
      <c r="K86" s="59">
        <v>0</v>
      </c>
      <c r="L86" s="59">
        <v>0</v>
      </c>
      <c r="M86" s="59">
        <f t="shared" si="5"/>
        <v>30140</v>
      </c>
      <c r="N86" s="59">
        <v>50</v>
      </c>
      <c r="O86" s="59">
        <v>5000</v>
      </c>
      <c r="P86" s="59">
        <v>65</v>
      </c>
      <c r="Q86" s="59">
        <v>0</v>
      </c>
      <c r="R86" s="59"/>
      <c r="S86" s="59">
        <v>25025</v>
      </c>
      <c r="T86" s="59"/>
      <c r="U86" s="59"/>
      <c r="V86" s="59"/>
      <c r="W86" s="60"/>
      <c r="X86" s="98"/>
    </row>
    <row r="87" ht="20.25" customHeight="1" spans="1:24">
      <c r="A87" s="88">
        <v>814</v>
      </c>
      <c r="B87" s="90" t="s">
        <v>222</v>
      </c>
      <c r="C87" s="89">
        <v>212</v>
      </c>
      <c r="D87" s="89">
        <v>3</v>
      </c>
      <c r="E87" s="89">
        <v>3</v>
      </c>
      <c r="F87" s="72" t="s">
        <v>223</v>
      </c>
      <c r="G87" s="72"/>
      <c r="H87" s="91">
        <f t="shared" si="3"/>
        <v>24035</v>
      </c>
      <c r="I87" s="91">
        <f t="shared" si="4"/>
        <v>0</v>
      </c>
      <c r="J87" s="59">
        <v>0</v>
      </c>
      <c r="K87" s="59">
        <v>0</v>
      </c>
      <c r="L87" s="59">
        <v>0</v>
      </c>
      <c r="M87" s="59">
        <f t="shared" si="5"/>
        <v>24035</v>
      </c>
      <c r="N87" s="59">
        <v>35</v>
      </c>
      <c r="O87" s="59">
        <v>0</v>
      </c>
      <c r="P87" s="59">
        <v>0</v>
      </c>
      <c r="Q87" s="59">
        <v>0</v>
      </c>
      <c r="R87" s="59"/>
      <c r="S87" s="59">
        <v>24000</v>
      </c>
      <c r="T87" s="59"/>
      <c r="U87" s="59"/>
      <c r="V87" s="59"/>
      <c r="W87" s="60"/>
      <c r="X87" s="98"/>
    </row>
    <row r="88" ht="20.25" customHeight="1" spans="1:24">
      <c r="A88" s="88">
        <v>814</v>
      </c>
      <c r="B88" s="90" t="s">
        <v>222</v>
      </c>
      <c r="C88" s="89">
        <v>212</v>
      </c>
      <c r="D88" s="89">
        <v>3</v>
      </c>
      <c r="E88" s="89">
        <v>3</v>
      </c>
      <c r="F88" s="72" t="s">
        <v>223</v>
      </c>
      <c r="G88" s="72"/>
      <c r="H88" s="91">
        <f t="shared" si="3"/>
        <v>6040</v>
      </c>
      <c r="I88" s="91">
        <f t="shared" si="4"/>
        <v>0</v>
      </c>
      <c r="J88" s="59">
        <v>0</v>
      </c>
      <c r="K88" s="59">
        <v>0</v>
      </c>
      <c r="L88" s="59">
        <v>0</v>
      </c>
      <c r="M88" s="59">
        <f t="shared" si="5"/>
        <v>6040</v>
      </c>
      <c r="N88" s="59">
        <v>15</v>
      </c>
      <c r="O88" s="59">
        <v>5000</v>
      </c>
      <c r="P88" s="59">
        <v>0</v>
      </c>
      <c r="Q88" s="59">
        <v>0</v>
      </c>
      <c r="R88" s="59"/>
      <c r="S88" s="59">
        <v>1025</v>
      </c>
      <c r="T88" s="59"/>
      <c r="U88" s="59"/>
      <c r="V88" s="59"/>
      <c r="W88" s="60"/>
      <c r="X88" s="98"/>
    </row>
    <row r="89" ht="20.25" customHeight="1" spans="1:24">
      <c r="A89" s="88">
        <v>814</v>
      </c>
      <c r="B89" s="90" t="s">
        <v>224</v>
      </c>
      <c r="C89" s="89">
        <v>212</v>
      </c>
      <c r="D89" s="89">
        <v>3</v>
      </c>
      <c r="E89" s="89">
        <v>99</v>
      </c>
      <c r="F89" s="72" t="s">
        <v>225</v>
      </c>
      <c r="G89" s="72"/>
      <c r="H89" s="91">
        <f t="shared" si="3"/>
        <v>65</v>
      </c>
      <c r="I89" s="91">
        <f t="shared" si="4"/>
        <v>0</v>
      </c>
      <c r="J89" s="59">
        <v>0</v>
      </c>
      <c r="K89" s="59">
        <v>0</v>
      </c>
      <c r="L89" s="59">
        <v>0</v>
      </c>
      <c r="M89" s="59">
        <f t="shared" si="5"/>
        <v>65</v>
      </c>
      <c r="N89" s="59">
        <v>0</v>
      </c>
      <c r="O89" s="59">
        <v>0</v>
      </c>
      <c r="P89" s="59">
        <v>65</v>
      </c>
      <c r="Q89" s="59">
        <v>0</v>
      </c>
      <c r="R89" s="59"/>
      <c r="S89" s="59">
        <v>0</v>
      </c>
      <c r="T89" s="59"/>
      <c r="U89" s="59"/>
      <c r="V89" s="59"/>
      <c r="W89" s="60"/>
      <c r="X89" s="98"/>
    </row>
    <row r="90" ht="20.25" customHeight="1" spans="1:24">
      <c r="A90" s="88">
        <v>814</v>
      </c>
      <c r="B90" s="90" t="s">
        <v>226</v>
      </c>
      <c r="C90" s="89">
        <v>212</v>
      </c>
      <c r="D90" s="89">
        <v>5</v>
      </c>
      <c r="E90" s="89"/>
      <c r="F90" s="72" t="s">
        <v>227</v>
      </c>
      <c r="G90" s="72"/>
      <c r="H90" s="91">
        <f t="shared" si="3"/>
        <v>1975</v>
      </c>
      <c r="I90" s="91">
        <f t="shared" si="4"/>
        <v>0</v>
      </c>
      <c r="J90" s="59">
        <v>0</v>
      </c>
      <c r="K90" s="59">
        <v>0</v>
      </c>
      <c r="L90" s="59">
        <v>0</v>
      </c>
      <c r="M90" s="59">
        <f t="shared" si="5"/>
        <v>1975</v>
      </c>
      <c r="N90" s="59">
        <v>0</v>
      </c>
      <c r="O90" s="59">
        <v>0</v>
      </c>
      <c r="P90" s="59">
        <v>1975</v>
      </c>
      <c r="Q90" s="59">
        <v>0</v>
      </c>
      <c r="R90" s="59"/>
      <c r="S90" s="59">
        <v>0</v>
      </c>
      <c r="T90" s="59"/>
      <c r="U90" s="59"/>
      <c r="V90" s="59"/>
      <c r="W90" s="60"/>
      <c r="X90" s="98"/>
    </row>
    <row r="91" ht="20.25" customHeight="1" spans="1:24">
      <c r="A91" s="88">
        <v>814</v>
      </c>
      <c r="B91" s="90" t="s">
        <v>228</v>
      </c>
      <c r="C91" s="89">
        <v>212</v>
      </c>
      <c r="D91" s="89">
        <v>5</v>
      </c>
      <c r="E91" s="89">
        <v>1</v>
      </c>
      <c r="F91" s="72" t="s">
        <v>229</v>
      </c>
      <c r="G91" s="72"/>
      <c r="H91" s="91">
        <f t="shared" si="3"/>
        <v>1975</v>
      </c>
      <c r="I91" s="91">
        <f t="shared" si="4"/>
        <v>0</v>
      </c>
      <c r="J91" s="59">
        <v>0</v>
      </c>
      <c r="K91" s="59">
        <v>0</v>
      </c>
      <c r="L91" s="59">
        <v>0</v>
      </c>
      <c r="M91" s="59">
        <f t="shared" si="5"/>
        <v>1975</v>
      </c>
      <c r="N91" s="59">
        <v>0</v>
      </c>
      <c r="O91" s="59">
        <v>0</v>
      </c>
      <c r="P91" s="59">
        <v>1975</v>
      </c>
      <c r="Q91" s="59">
        <v>0</v>
      </c>
      <c r="R91" s="59"/>
      <c r="S91" s="59">
        <v>0</v>
      </c>
      <c r="T91" s="59"/>
      <c r="U91" s="59"/>
      <c r="V91" s="59"/>
      <c r="W91" s="60"/>
      <c r="X91" s="98"/>
    </row>
    <row r="92" ht="20.25" customHeight="1" spans="1:24">
      <c r="A92" s="88">
        <v>814</v>
      </c>
      <c r="B92" s="90" t="s">
        <v>230</v>
      </c>
      <c r="C92" s="89">
        <v>212</v>
      </c>
      <c r="D92" s="89">
        <v>6</v>
      </c>
      <c r="E92" s="89"/>
      <c r="F92" s="72" t="s">
        <v>231</v>
      </c>
      <c r="G92" s="72"/>
      <c r="H92" s="91">
        <f t="shared" si="3"/>
        <v>121</v>
      </c>
      <c r="I92" s="91">
        <f t="shared" si="4"/>
        <v>121</v>
      </c>
      <c r="J92" s="59">
        <v>96</v>
      </c>
      <c r="K92" s="59">
        <v>25</v>
      </c>
      <c r="L92" s="59">
        <v>0</v>
      </c>
      <c r="M92" s="59">
        <f t="shared" si="5"/>
        <v>0</v>
      </c>
      <c r="N92" s="59">
        <v>0</v>
      </c>
      <c r="O92" s="59">
        <v>0</v>
      </c>
      <c r="P92" s="59">
        <v>0</v>
      </c>
      <c r="Q92" s="59">
        <v>0</v>
      </c>
      <c r="R92" s="59"/>
      <c r="S92" s="59">
        <v>0</v>
      </c>
      <c r="T92" s="59"/>
      <c r="U92" s="59"/>
      <c r="V92" s="59"/>
      <c r="W92" s="60"/>
      <c r="X92" s="98"/>
    </row>
    <row r="93" ht="20.25" customHeight="1" spans="1:24">
      <c r="A93" s="88">
        <v>814</v>
      </c>
      <c r="B93" s="90" t="s">
        <v>232</v>
      </c>
      <c r="C93" s="89">
        <v>212</v>
      </c>
      <c r="D93" s="89">
        <v>6</v>
      </c>
      <c r="E93" s="89">
        <v>1</v>
      </c>
      <c r="F93" s="72" t="s">
        <v>233</v>
      </c>
      <c r="G93" s="72"/>
      <c r="H93" s="91">
        <f t="shared" si="3"/>
        <v>121</v>
      </c>
      <c r="I93" s="91">
        <f t="shared" si="4"/>
        <v>121</v>
      </c>
      <c r="J93" s="59">
        <v>96</v>
      </c>
      <c r="K93" s="59">
        <v>25</v>
      </c>
      <c r="L93" s="59">
        <v>0</v>
      </c>
      <c r="M93" s="59">
        <f t="shared" si="5"/>
        <v>0</v>
      </c>
      <c r="N93" s="59">
        <v>0</v>
      </c>
      <c r="O93" s="59">
        <v>0</v>
      </c>
      <c r="P93" s="59">
        <v>0</v>
      </c>
      <c r="Q93" s="59">
        <v>0</v>
      </c>
      <c r="R93" s="59"/>
      <c r="S93" s="59">
        <v>0</v>
      </c>
      <c r="T93" s="59"/>
      <c r="U93" s="59"/>
      <c r="V93" s="59"/>
      <c r="W93" s="60"/>
      <c r="X93" s="98"/>
    </row>
    <row r="94" ht="25" customHeight="1" spans="1:24">
      <c r="A94" s="88">
        <v>814</v>
      </c>
      <c r="B94" s="90" t="s">
        <v>234</v>
      </c>
      <c r="C94" s="89">
        <v>212</v>
      </c>
      <c r="D94" s="89">
        <v>8</v>
      </c>
      <c r="E94" s="89"/>
      <c r="F94" s="72" t="s">
        <v>235</v>
      </c>
      <c r="G94" s="72"/>
      <c r="H94" s="91">
        <f t="shared" si="3"/>
        <v>53000</v>
      </c>
      <c r="I94" s="91">
        <f t="shared" si="4"/>
        <v>0</v>
      </c>
      <c r="J94" s="59">
        <v>0</v>
      </c>
      <c r="K94" s="59">
        <v>0</v>
      </c>
      <c r="L94" s="59">
        <v>0</v>
      </c>
      <c r="M94" s="59">
        <f t="shared" si="5"/>
        <v>53000</v>
      </c>
      <c r="N94" s="59">
        <v>0</v>
      </c>
      <c r="O94" s="59">
        <v>53000</v>
      </c>
      <c r="P94" s="59">
        <v>0</v>
      </c>
      <c r="Q94" s="59">
        <v>0</v>
      </c>
      <c r="R94" s="59"/>
      <c r="S94" s="59">
        <v>0</v>
      </c>
      <c r="T94" s="59"/>
      <c r="U94" s="59"/>
      <c r="V94" s="59"/>
      <c r="W94" s="60"/>
      <c r="X94" s="98"/>
    </row>
    <row r="95" ht="20.25" customHeight="1" spans="1:24">
      <c r="A95" s="88">
        <v>814</v>
      </c>
      <c r="B95" s="90" t="s">
        <v>236</v>
      </c>
      <c r="C95" s="89">
        <v>212</v>
      </c>
      <c r="D95" s="89">
        <v>8</v>
      </c>
      <c r="E95" s="89">
        <v>1</v>
      </c>
      <c r="F95" s="72" t="s">
        <v>237</v>
      </c>
      <c r="G95" s="72"/>
      <c r="H95" s="91">
        <f t="shared" si="3"/>
        <v>53000</v>
      </c>
      <c r="I95" s="91">
        <f t="shared" si="4"/>
        <v>0</v>
      </c>
      <c r="J95" s="59">
        <v>0</v>
      </c>
      <c r="K95" s="59">
        <v>0</v>
      </c>
      <c r="L95" s="59">
        <v>0</v>
      </c>
      <c r="M95" s="59">
        <f t="shared" si="5"/>
        <v>53000</v>
      </c>
      <c r="N95" s="59">
        <v>0</v>
      </c>
      <c r="O95" s="59">
        <v>53000</v>
      </c>
      <c r="P95" s="59">
        <v>0</v>
      </c>
      <c r="Q95" s="59">
        <v>0</v>
      </c>
      <c r="R95" s="59"/>
      <c r="S95" s="59">
        <v>0</v>
      </c>
      <c r="T95" s="59"/>
      <c r="U95" s="59"/>
      <c r="V95" s="59"/>
      <c r="W95" s="60"/>
      <c r="X95" s="98"/>
    </row>
    <row r="96" ht="20.25" customHeight="1" spans="1:24">
      <c r="A96" s="88">
        <v>814</v>
      </c>
      <c r="B96" s="90" t="s">
        <v>238</v>
      </c>
      <c r="C96" s="89">
        <v>212</v>
      </c>
      <c r="D96" s="89">
        <v>13</v>
      </c>
      <c r="E96" s="89"/>
      <c r="F96" s="72" t="s">
        <v>239</v>
      </c>
      <c r="G96" s="72"/>
      <c r="H96" s="91">
        <f t="shared" si="3"/>
        <v>1000</v>
      </c>
      <c r="I96" s="91">
        <f t="shared" si="4"/>
        <v>0</v>
      </c>
      <c r="J96" s="59">
        <v>0</v>
      </c>
      <c r="K96" s="59">
        <v>0</v>
      </c>
      <c r="L96" s="59">
        <v>0</v>
      </c>
      <c r="M96" s="59">
        <f t="shared" si="5"/>
        <v>1000</v>
      </c>
      <c r="N96" s="59">
        <v>0</v>
      </c>
      <c r="O96" s="59">
        <v>1000</v>
      </c>
      <c r="P96" s="59">
        <v>0</v>
      </c>
      <c r="Q96" s="59">
        <v>0</v>
      </c>
      <c r="R96" s="59"/>
      <c r="S96" s="59">
        <v>0</v>
      </c>
      <c r="T96" s="59"/>
      <c r="U96" s="59"/>
      <c r="V96" s="59"/>
      <c r="W96" s="60"/>
      <c r="X96" s="98"/>
    </row>
    <row r="97" ht="20.25" customHeight="1" spans="1:24">
      <c r="A97" s="88">
        <v>814</v>
      </c>
      <c r="B97" s="90" t="s">
        <v>240</v>
      </c>
      <c r="C97" s="89">
        <v>212</v>
      </c>
      <c r="D97" s="89">
        <v>13</v>
      </c>
      <c r="E97" s="89">
        <v>99</v>
      </c>
      <c r="F97" s="72" t="s">
        <v>241</v>
      </c>
      <c r="G97" s="72"/>
      <c r="H97" s="91">
        <f t="shared" si="3"/>
        <v>1000</v>
      </c>
      <c r="I97" s="91">
        <f t="shared" si="4"/>
        <v>0</v>
      </c>
      <c r="J97" s="59">
        <v>0</v>
      </c>
      <c r="K97" s="59">
        <v>0</v>
      </c>
      <c r="L97" s="59">
        <v>0</v>
      </c>
      <c r="M97" s="59">
        <f t="shared" si="5"/>
        <v>1000</v>
      </c>
      <c r="N97" s="59">
        <v>0</v>
      </c>
      <c r="O97" s="59">
        <v>1000</v>
      </c>
      <c r="P97" s="59">
        <v>0</v>
      </c>
      <c r="Q97" s="59">
        <v>0</v>
      </c>
      <c r="R97" s="59"/>
      <c r="S97" s="59">
        <v>0</v>
      </c>
      <c r="T97" s="59"/>
      <c r="U97" s="59"/>
      <c r="V97" s="59"/>
      <c r="W97" s="60"/>
      <c r="X97" s="98"/>
    </row>
    <row r="98" ht="20.25" customHeight="1" spans="1:24">
      <c r="A98" s="88">
        <v>814</v>
      </c>
      <c r="B98" s="90" t="s">
        <v>242</v>
      </c>
      <c r="C98" s="89">
        <v>212</v>
      </c>
      <c r="D98" s="89">
        <v>14</v>
      </c>
      <c r="E98" s="89"/>
      <c r="F98" s="72" t="s">
        <v>243</v>
      </c>
      <c r="G98" s="72"/>
      <c r="H98" s="91">
        <f t="shared" si="3"/>
        <v>3200</v>
      </c>
      <c r="I98" s="91">
        <f t="shared" si="4"/>
        <v>0</v>
      </c>
      <c r="J98" s="59">
        <v>0</v>
      </c>
      <c r="K98" s="59">
        <v>0</v>
      </c>
      <c r="L98" s="59">
        <v>0</v>
      </c>
      <c r="M98" s="59">
        <f t="shared" si="5"/>
        <v>3200</v>
      </c>
      <c r="N98" s="59">
        <v>0</v>
      </c>
      <c r="O98" s="59">
        <v>0</v>
      </c>
      <c r="P98" s="59">
        <v>3200</v>
      </c>
      <c r="Q98" s="59">
        <v>0</v>
      </c>
      <c r="R98" s="59"/>
      <c r="S98" s="59">
        <v>0</v>
      </c>
      <c r="T98" s="59"/>
      <c r="U98" s="59"/>
      <c r="V98" s="59"/>
      <c r="W98" s="60"/>
      <c r="X98" s="98"/>
    </row>
    <row r="99" ht="20.25" customHeight="1" spans="1:24">
      <c r="A99" s="88">
        <v>814</v>
      </c>
      <c r="B99" s="90" t="s">
        <v>244</v>
      </c>
      <c r="C99" s="89">
        <v>212</v>
      </c>
      <c r="D99" s="89">
        <v>14</v>
      </c>
      <c r="E99" s="89">
        <v>1</v>
      </c>
      <c r="F99" s="72" t="s">
        <v>245</v>
      </c>
      <c r="G99" s="72"/>
      <c r="H99" s="91">
        <f t="shared" ref="H99:H132" si="6">I99+M99</f>
        <v>3200</v>
      </c>
      <c r="I99" s="91">
        <f t="shared" ref="I99:I132" si="7">SUM(J99:L99)</f>
        <v>0</v>
      </c>
      <c r="J99" s="59">
        <v>0</v>
      </c>
      <c r="K99" s="59">
        <v>0</v>
      </c>
      <c r="L99" s="59">
        <v>0</v>
      </c>
      <c r="M99" s="59">
        <f t="shared" si="5"/>
        <v>3200</v>
      </c>
      <c r="N99" s="59">
        <v>0</v>
      </c>
      <c r="O99" s="59">
        <v>0</v>
      </c>
      <c r="P99" s="59">
        <v>3200</v>
      </c>
      <c r="Q99" s="59">
        <v>0</v>
      </c>
      <c r="R99" s="59"/>
      <c r="S99" s="59">
        <v>0</v>
      </c>
      <c r="T99" s="59"/>
      <c r="U99" s="59"/>
      <c r="V99" s="59"/>
      <c r="W99" s="60"/>
      <c r="X99" s="98"/>
    </row>
    <row r="100" ht="20.25" customHeight="1" spans="1:24">
      <c r="A100" s="88">
        <v>814</v>
      </c>
      <c r="B100" s="90" t="s">
        <v>246</v>
      </c>
      <c r="C100" s="89">
        <v>212</v>
      </c>
      <c r="D100" s="89">
        <v>99</v>
      </c>
      <c r="E100" s="89"/>
      <c r="F100" s="72" t="s">
        <v>247</v>
      </c>
      <c r="G100" s="72"/>
      <c r="H100" s="91">
        <f t="shared" si="6"/>
        <v>4000</v>
      </c>
      <c r="I100" s="91">
        <f t="shared" si="7"/>
        <v>0</v>
      </c>
      <c r="J100" s="59">
        <v>0</v>
      </c>
      <c r="K100" s="59">
        <v>0</v>
      </c>
      <c r="L100" s="59">
        <v>0</v>
      </c>
      <c r="M100" s="59">
        <f t="shared" si="5"/>
        <v>4000</v>
      </c>
      <c r="N100" s="59">
        <v>0</v>
      </c>
      <c r="O100" s="59">
        <v>0</v>
      </c>
      <c r="P100" s="59">
        <v>4000</v>
      </c>
      <c r="Q100" s="59">
        <v>0</v>
      </c>
      <c r="R100" s="59"/>
      <c r="S100" s="59">
        <v>0</v>
      </c>
      <c r="T100" s="59"/>
      <c r="U100" s="59"/>
      <c r="V100" s="59"/>
      <c r="W100" s="60"/>
      <c r="X100" s="98"/>
    </row>
    <row r="101" ht="20.25" customHeight="1" spans="1:24">
      <c r="A101" s="88">
        <v>814</v>
      </c>
      <c r="B101" s="90" t="s">
        <v>248</v>
      </c>
      <c r="C101" s="89">
        <v>212</v>
      </c>
      <c r="D101" s="89">
        <v>99</v>
      </c>
      <c r="E101" s="89">
        <v>1</v>
      </c>
      <c r="F101" s="72" t="s">
        <v>249</v>
      </c>
      <c r="G101" s="72"/>
      <c r="H101" s="91">
        <f t="shared" si="6"/>
        <v>4000</v>
      </c>
      <c r="I101" s="91">
        <f t="shared" si="7"/>
        <v>0</v>
      </c>
      <c r="J101" s="59">
        <v>0</v>
      </c>
      <c r="K101" s="59">
        <v>0</v>
      </c>
      <c r="L101" s="59">
        <v>0</v>
      </c>
      <c r="M101" s="59">
        <f t="shared" si="5"/>
        <v>4000</v>
      </c>
      <c r="N101" s="59">
        <v>0</v>
      </c>
      <c r="O101" s="59">
        <v>0</v>
      </c>
      <c r="P101" s="59">
        <v>4000</v>
      </c>
      <c r="Q101" s="59">
        <v>0</v>
      </c>
      <c r="R101" s="59"/>
      <c r="S101" s="59">
        <v>0</v>
      </c>
      <c r="T101" s="59"/>
      <c r="U101" s="59"/>
      <c r="V101" s="59"/>
      <c r="W101" s="60"/>
      <c r="X101" s="98"/>
    </row>
    <row r="102" ht="20.25" customHeight="1" spans="1:24">
      <c r="A102" s="88">
        <v>814</v>
      </c>
      <c r="B102" s="90" t="s">
        <v>250</v>
      </c>
      <c r="C102" s="89">
        <v>213</v>
      </c>
      <c r="D102" s="89"/>
      <c r="E102" s="89"/>
      <c r="F102" s="72" t="s">
        <v>251</v>
      </c>
      <c r="G102" s="72"/>
      <c r="H102" s="91">
        <f t="shared" si="6"/>
        <v>1200</v>
      </c>
      <c r="I102" s="91">
        <f t="shared" si="7"/>
        <v>0</v>
      </c>
      <c r="J102" s="59">
        <v>0</v>
      </c>
      <c r="K102" s="59">
        <v>0</v>
      </c>
      <c r="L102" s="59">
        <v>0</v>
      </c>
      <c r="M102" s="59">
        <f t="shared" si="5"/>
        <v>1200</v>
      </c>
      <c r="N102" s="59">
        <v>1200</v>
      </c>
      <c r="O102" s="59">
        <v>0</v>
      </c>
      <c r="P102" s="59">
        <v>0</v>
      </c>
      <c r="Q102" s="59">
        <v>0</v>
      </c>
      <c r="R102" s="59"/>
      <c r="S102" s="59">
        <v>0</v>
      </c>
      <c r="T102" s="59"/>
      <c r="U102" s="59"/>
      <c r="V102" s="59"/>
      <c r="W102" s="60"/>
      <c r="X102" s="98"/>
    </row>
    <row r="103" ht="20.25" customHeight="1" spans="1:24">
      <c r="A103" s="88">
        <v>814</v>
      </c>
      <c r="B103" s="90" t="s">
        <v>252</v>
      </c>
      <c r="C103" s="89">
        <v>213</v>
      </c>
      <c r="D103" s="89">
        <v>5</v>
      </c>
      <c r="E103" s="89"/>
      <c r="F103" s="72" t="s">
        <v>253</v>
      </c>
      <c r="G103" s="72"/>
      <c r="H103" s="91">
        <f t="shared" si="6"/>
        <v>1200</v>
      </c>
      <c r="I103" s="91">
        <f t="shared" si="7"/>
        <v>0</v>
      </c>
      <c r="J103" s="59">
        <v>0</v>
      </c>
      <c r="K103" s="59">
        <v>0</v>
      </c>
      <c r="L103" s="59">
        <v>0</v>
      </c>
      <c r="M103" s="59">
        <f t="shared" si="5"/>
        <v>1200</v>
      </c>
      <c r="N103" s="59">
        <v>1200</v>
      </c>
      <c r="O103" s="59">
        <v>0</v>
      </c>
      <c r="P103" s="59">
        <v>0</v>
      </c>
      <c r="Q103" s="59">
        <v>0</v>
      </c>
      <c r="R103" s="59"/>
      <c r="S103" s="59">
        <v>0</v>
      </c>
      <c r="T103" s="59"/>
      <c r="U103" s="59"/>
      <c r="V103" s="59"/>
      <c r="W103" s="60"/>
      <c r="X103" s="98"/>
    </row>
    <row r="104" ht="20.25" customHeight="1" spans="1:24">
      <c r="A104" s="88">
        <v>814</v>
      </c>
      <c r="B104" s="90" t="s">
        <v>254</v>
      </c>
      <c r="C104" s="89">
        <v>213</v>
      </c>
      <c r="D104" s="89">
        <v>5</v>
      </c>
      <c r="E104" s="89">
        <v>5</v>
      </c>
      <c r="F104" s="72" t="s">
        <v>255</v>
      </c>
      <c r="G104" s="72"/>
      <c r="H104" s="91">
        <f t="shared" si="6"/>
        <v>1200</v>
      </c>
      <c r="I104" s="91">
        <f t="shared" si="7"/>
        <v>0</v>
      </c>
      <c r="J104" s="59">
        <v>0</v>
      </c>
      <c r="K104" s="59">
        <v>0</v>
      </c>
      <c r="L104" s="59">
        <v>0</v>
      </c>
      <c r="M104" s="59">
        <f t="shared" si="5"/>
        <v>1200</v>
      </c>
      <c r="N104" s="59">
        <v>1200</v>
      </c>
      <c r="O104" s="59">
        <v>0</v>
      </c>
      <c r="P104" s="59">
        <v>0</v>
      </c>
      <c r="Q104" s="59">
        <v>0</v>
      </c>
      <c r="R104" s="59"/>
      <c r="S104" s="59">
        <v>0</v>
      </c>
      <c r="T104" s="59"/>
      <c r="U104" s="59"/>
      <c r="V104" s="59"/>
      <c r="W104" s="60"/>
      <c r="X104" s="98"/>
    </row>
    <row r="105" ht="20.25" customHeight="1" spans="1:24">
      <c r="A105" s="88">
        <v>814</v>
      </c>
      <c r="B105" s="90" t="s">
        <v>256</v>
      </c>
      <c r="C105" s="89">
        <v>214</v>
      </c>
      <c r="D105" s="89"/>
      <c r="E105" s="89"/>
      <c r="F105" s="72" t="s">
        <v>257</v>
      </c>
      <c r="G105" s="72"/>
      <c r="H105" s="91">
        <f t="shared" si="6"/>
        <v>759</v>
      </c>
      <c r="I105" s="91">
        <f t="shared" si="7"/>
        <v>0</v>
      </c>
      <c r="J105" s="59">
        <v>0</v>
      </c>
      <c r="K105" s="59">
        <v>0</v>
      </c>
      <c r="L105" s="59">
        <v>0</v>
      </c>
      <c r="M105" s="59">
        <f t="shared" si="5"/>
        <v>759</v>
      </c>
      <c r="N105" s="59">
        <v>68</v>
      </c>
      <c r="O105" s="59">
        <v>0</v>
      </c>
      <c r="P105" s="59">
        <v>691</v>
      </c>
      <c r="Q105" s="59">
        <v>0</v>
      </c>
      <c r="R105" s="59"/>
      <c r="S105" s="59">
        <v>0</v>
      </c>
      <c r="T105" s="59"/>
      <c r="U105" s="59"/>
      <c r="V105" s="59"/>
      <c r="W105" s="60"/>
      <c r="X105" s="98"/>
    </row>
    <row r="106" ht="20.25" customHeight="1" spans="1:24">
      <c r="A106" s="88">
        <v>814</v>
      </c>
      <c r="B106" s="90" t="s">
        <v>258</v>
      </c>
      <c r="C106" s="89">
        <v>214</v>
      </c>
      <c r="D106" s="89">
        <v>99</v>
      </c>
      <c r="E106" s="89"/>
      <c r="F106" s="72" t="s">
        <v>259</v>
      </c>
      <c r="G106" s="72"/>
      <c r="H106" s="91">
        <f t="shared" si="6"/>
        <v>759</v>
      </c>
      <c r="I106" s="91">
        <f t="shared" si="7"/>
        <v>0</v>
      </c>
      <c r="J106" s="59">
        <v>0</v>
      </c>
      <c r="K106" s="59">
        <v>0</v>
      </c>
      <c r="L106" s="59">
        <v>0</v>
      </c>
      <c r="M106" s="59">
        <f t="shared" si="5"/>
        <v>759</v>
      </c>
      <c r="N106" s="59">
        <v>68</v>
      </c>
      <c r="O106" s="59">
        <v>0</v>
      </c>
      <c r="P106" s="59">
        <v>691</v>
      </c>
      <c r="Q106" s="59">
        <v>0</v>
      </c>
      <c r="R106" s="59"/>
      <c r="S106" s="59">
        <v>0</v>
      </c>
      <c r="T106" s="59"/>
      <c r="U106" s="59"/>
      <c r="V106" s="59"/>
      <c r="W106" s="60"/>
      <c r="X106" s="98"/>
    </row>
    <row r="107" ht="20.25" customHeight="1" spans="1:24">
      <c r="A107" s="88">
        <v>814</v>
      </c>
      <c r="B107" s="90" t="s">
        <v>260</v>
      </c>
      <c r="C107" s="89">
        <v>214</v>
      </c>
      <c r="D107" s="89">
        <v>99</v>
      </c>
      <c r="E107" s="89">
        <v>1</v>
      </c>
      <c r="F107" s="72" t="s">
        <v>261</v>
      </c>
      <c r="G107" s="72"/>
      <c r="H107" s="91">
        <f t="shared" si="6"/>
        <v>691</v>
      </c>
      <c r="I107" s="91">
        <f t="shared" si="7"/>
        <v>0</v>
      </c>
      <c r="J107" s="59">
        <v>0</v>
      </c>
      <c r="K107" s="59">
        <v>0</v>
      </c>
      <c r="L107" s="59">
        <v>0</v>
      </c>
      <c r="M107" s="59">
        <f t="shared" si="5"/>
        <v>691</v>
      </c>
      <c r="N107" s="59">
        <v>0</v>
      </c>
      <c r="O107" s="59">
        <v>0</v>
      </c>
      <c r="P107" s="59">
        <v>691</v>
      </c>
      <c r="Q107" s="59">
        <v>0</v>
      </c>
      <c r="R107" s="59"/>
      <c r="S107" s="59">
        <v>0</v>
      </c>
      <c r="T107" s="59"/>
      <c r="U107" s="59"/>
      <c r="V107" s="59"/>
      <c r="W107" s="60"/>
      <c r="X107" s="98"/>
    </row>
    <row r="108" ht="20.25" customHeight="1" spans="1:24">
      <c r="A108" s="88">
        <v>814</v>
      </c>
      <c r="B108" s="90" t="s">
        <v>262</v>
      </c>
      <c r="C108" s="89">
        <v>214</v>
      </c>
      <c r="D108" s="89">
        <v>99</v>
      </c>
      <c r="E108" s="89">
        <v>99</v>
      </c>
      <c r="F108" s="72" t="s">
        <v>263</v>
      </c>
      <c r="G108" s="72"/>
      <c r="H108" s="91">
        <f t="shared" si="6"/>
        <v>68</v>
      </c>
      <c r="I108" s="91">
        <f t="shared" si="7"/>
        <v>0</v>
      </c>
      <c r="J108" s="59">
        <v>0</v>
      </c>
      <c r="K108" s="59">
        <v>0</v>
      </c>
      <c r="L108" s="59">
        <v>0</v>
      </c>
      <c r="M108" s="59">
        <f t="shared" si="5"/>
        <v>68</v>
      </c>
      <c r="N108" s="59">
        <v>68</v>
      </c>
      <c r="O108" s="59">
        <v>0</v>
      </c>
      <c r="P108" s="59">
        <v>0</v>
      </c>
      <c r="Q108" s="59">
        <v>0</v>
      </c>
      <c r="R108" s="59"/>
      <c r="S108" s="59">
        <v>0</v>
      </c>
      <c r="T108" s="59"/>
      <c r="U108" s="59"/>
      <c r="V108" s="59"/>
      <c r="W108" s="60"/>
      <c r="X108" s="98"/>
    </row>
    <row r="109" ht="20.25" customHeight="1" spans="1:24">
      <c r="A109" s="88">
        <v>814</v>
      </c>
      <c r="B109" s="90" t="s">
        <v>264</v>
      </c>
      <c r="C109" s="89">
        <v>215</v>
      </c>
      <c r="D109" s="89"/>
      <c r="E109" s="89"/>
      <c r="F109" s="72" t="s">
        <v>265</v>
      </c>
      <c r="G109" s="72"/>
      <c r="H109" s="91">
        <f t="shared" si="6"/>
        <v>24500</v>
      </c>
      <c r="I109" s="91">
        <f t="shared" si="7"/>
        <v>0</v>
      </c>
      <c r="J109" s="59">
        <v>0</v>
      </c>
      <c r="K109" s="59">
        <v>0</v>
      </c>
      <c r="L109" s="59">
        <v>0</v>
      </c>
      <c r="M109" s="59">
        <f t="shared" si="5"/>
        <v>24500</v>
      </c>
      <c r="N109" s="59">
        <v>0</v>
      </c>
      <c r="O109" s="59">
        <v>0</v>
      </c>
      <c r="P109" s="59">
        <v>24500</v>
      </c>
      <c r="Q109" s="59">
        <v>0</v>
      </c>
      <c r="R109" s="59"/>
      <c r="S109" s="59">
        <v>0</v>
      </c>
      <c r="T109" s="59"/>
      <c r="U109" s="59"/>
      <c r="V109" s="59"/>
      <c r="W109" s="60"/>
      <c r="X109" s="98"/>
    </row>
    <row r="110" ht="20.25" customHeight="1" spans="1:24">
      <c r="A110" s="88">
        <v>814</v>
      </c>
      <c r="B110" s="90" t="s">
        <v>266</v>
      </c>
      <c r="C110" s="89">
        <v>215</v>
      </c>
      <c r="D110" s="89">
        <v>8</v>
      </c>
      <c r="E110" s="89"/>
      <c r="F110" s="72" t="s">
        <v>267</v>
      </c>
      <c r="G110" s="72"/>
      <c r="H110" s="91">
        <f t="shared" si="6"/>
        <v>24500</v>
      </c>
      <c r="I110" s="91">
        <f t="shared" si="7"/>
        <v>0</v>
      </c>
      <c r="J110" s="59">
        <v>0</v>
      </c>
      <c r="K110" s="59">
        <v>0</v>
      </c>
      <c r="L110" s="59">
        <v>0</v>
      </c>
      <c r="M110" s="59">
        <f t="shared" si="5"/>
        <v>24500</v>
      </c>
      <c r="N110" s="59">
        <v>0</v>
      </c>
      <c r="O110" s="59">
        <v>0</v>
      </c>
      <c r="P110" s="59">
        <v>24500</v>
      </c>
      <c r="Q110" s="59">
        <v>0</v>
      </c>
      <c r="R110" s="59"/>
      <c r="S110" s="59">
        <v>0</v>
      </c>
      <c r="T110" s="59"/>
      <c r="U110" s="59"/>
      <c r="V110" s="59"/>
      <c r="W110" s="60"/>
      <c r="X110" s="98"/>
    </row>
    <row r="111" ht="20.25" customHeight="1" spans="1:24">
      <c r="A111" s="88">
        <v>814</v>
      </c>
      <c r="B111" s="90" t="s">
        <v>268</v>
      </c>
      <c r="C111" s="89">
        <v>215</v>
      </c>
      <c r="D111" s="89">
        <v>8</v>
      </c>
      <c r="E111" s="89">
        <v>5</v>
      </c>
      <c r="F111" s="72" t="s">
        <v>269</v>
      </c>
      <c r="G111" s="72"/>
      <c r="H111" s="91">
        <f t="shared" si="6"/>
        <v>16000</v>
      </c>
      <c r="I111" s="91">
        <f t="shared" si="7"/>
        <v>0</v>
      </c>
      <c r="J111" s="59">
        <v>0</v>
      </c>
      <c r="K111" s="59">
        <v>0</v>
      </c>
      <c r="L111" s="59">
        <v>0</v>
      </c>
      <c r="M111" s="59">
        <f t="shared" si="5"/>
        <v>16000</v>
      </c>
      <c r="N111" s="59">
        <v>0</v>
      </c>
      <c r="O111" s="59">
        <v>0</v>
      </c>
      <c r="P111" s="59">
        <v>16000</v>
      </c>
      <c r="Q111" s="59">
        <v>0</v>
      </c>
      <c r="R111" s="59"/>
      <c r="S111" s="59">
        <v>0</v>
      </c>
      <c r="T111" s="59"/>
      <c r="U111" s="59"/>
      <c r="V111" s="59"/>
      <c r="W111" s="60"/>
      <c r="X111" s="98"/>
    </row>
    <row r="112" ht="20.25" customHeight="1" spans="1:24">
      <c r="A112" s="88">
        <v>814</v>
      </c>
      <c r="B112" s="90" t="s">
        <v>270</v>
      </c>
      <c r="C112" s="89">
        <v>215</v>
      </c>
      <c r="D112" s="89">
        <v>8</v>
      </c>
      <c r="E112" s="89">
        <v>99</v>
      </c>
      <c r="F112" s="72" t="s">
        <v>271</v>
      </c>
      <c r="G112" s="72"/>
      <c r="H112" s="91">
        <f t="shared" si="6"/>
        <v>8500</v>
      </c>
      <c r="I112" s="91">
        <f t="shared" si="7"/>
        <v>0</v>
      </c>
      <c r="J112" s="59">
        <v>0</v>
      </c>
      <c r="K112" s="59">
        <v>0</v>
      </c>
      <c r="L112" s="59">
        <v>0</v>
      </c>
      <c r="M112" s="59">
        <f t="shared" si="5"/>
        <v>8500</v>
      </c>
      <c r="N112" s="59">
        <v>0</v>
      </c>
      <c r="O112" s="59">
        <v>0</v>
      </c>
      <c r="P112" s="59">
        <v>8500</v>
      </c>
      <c r="Q112" s="59">
        <v>0</v>
      </c>
      <c r="R112" s="59"/>
      <c r="S112" s="59">
        <v>0</v>
      </c>
      <c r="T112" s="59"/>
      <c r="U112" s="59"/>
      <c r="V112" s="59"/>
      <c r="W112" s="60"/>
      <c r="X112" s="98"/>
    </row>
    <row r="113" ht="20.25" customHeight="1" spans="1:24">
      <c r="A113" s="88">
        <v>814</v>
      </c>
      <c r="B113" s="90" t="s">
        <v>272</v>
      </c>
      <c r="C113" s="89">
        <v>220</v>
      </c>
      <c r="D113" s="89"/>
      <c r="E113" s="89"/>
      <c r="F113" s="72" t="s">
        <v>273</v>
      </c>
      <c r="G113" s="72"/>
      <c r="H113" s="91">
        <f t="shared" si="6"/>
        <v>1040</v>
      </c>
      <c r="I113" s="91">
        <f t="shared" si="7"/>
        <v>540</v>
      </c>
      <c r="J113" s="59">
        <v>513</v>
      </c>
      <c r="K113" s="59">
        <v>27</v>
      </c>
      <c r="L113" s="59">
        <v>0</v>
      </c>
      <c r="M113" s="59">
        <f t="shared" si="5"/>
        <v>500</v>
      </c>
      <c r="N113" s="59">
        <v>500</v>
      </c>
      <c r="O113" s="59">
        <v>0</v>
      </c>
      <c r="P113" s="59">
        <v>0</v>
      </c>
      <c r="Q113" s="59">
        <v>0</v>
      </c>
      <c r="R113" s="59"/>
      <c r="S113" s="59">
        <v>0</v>
      </c>
      <c r="T113" s="59"/>
      <c r="U113" s="59"/>
      <c r="V113" s="59"/>
      <c r="W113" s="60"/>
      <c r="X113" s="98"/>
    </row>
    <row r="114" ht="20.25" customHeight="1" spans="1:24">
      <c r="A114" s="88">
        <v>814</v>
      </c>
      <c r="B114" s="90" t="s">
        <v>274</v>
      </c>
      <c r="C114" s="89">
        <v>220</v>
      </c>
      <c r="D114" s="89">
        <v>1</v>
      </c>
      <c r="E114" s="89"/>
      <c r="F114" s="72" t="s">
        <v>275</v>
      </c>
      <c r="G114" s="72"/>
      <c r="H114" s="91">
        <f t="shared" si="6"/>
        <v>1040</v>
      </c>
      <c r="I114" s="91">
        <f t="shared" si="7"/>
        <v>540</v>
      </c>
      <c r="J114" s="59">
        <v>513</v>
      </c>
      <c r="K114" s="59">
        <v>27</v>
      </c>
      <c r="L114" s="59">
        <v>0</v>
      </c>
      <c r="M114" s="59">
        <f t="shared" si="5"/>
        <v>500</v>
      </c>
      <c r="N114" s="59">
        <v>500</v>
      </c>
      <c r="O114" s="59">
        <v>0</v>
      </c>
      <c r="P114" s="59">
        <v>0</v>
      </c>
      <c r="Q114" s="59">
        <v>0</v>
      </c>
      <c r="R114" s="59"/>
      <c r="S114" s="59">
        <v>0</v>
      </c>
      <c r="T114" s="59"/>
      <c r="U114" s="59"/>
      <c r="V114" s="59"/>
      <c r="W114" s="60"/>
      <c r="X114" s="98"/>
    </row>
    <row r="115" ht="20.25" customHeight="1" spans="1:24">
      <c r="A115" s="88">
        <v>814</v>
      </c>
      <c r="B115" s="90" t="s">
        <v>276</v>
      </c>
      <c r="C115" s="89">
        <v>220</v>
      </c>
      <c r="D115" s="89">
        <v>1</v>
      </c>
      <c r="E115" s="89">
        <v>1</v>
      </c>
      <c r="F115" s="72" t="s">
        <v>92</v>
      </c>
      <c r="G115" s="72"/>
      <c r="H115" s="91">
        <f t="shared" si="6"/>
        <v>540</v>
      </c>
      <c r="I115" s="91">
        <f t="shared" si="7"/>
        <v>540</v>
      </c>
      <c r="J115" s="59">
        <v>513</v>
      </c>
      <c r="K115" s="59">
        <v>27</v>
      </c>
      <c r="L115" s="59">
        <v>0</v>
      </c>
      <c r="M115" s="59">
        <f t="shared" si="5"/>
        <v>0</v>
      </c>
      <c r="N115" s="59">
        <v>0</v>
      </c>
      <c r="O115" s="59">
        <v>0</v>
      </c>
      <c r="P115" s="59">
        <v>0</v>
      </c>
      <c r="Q115" s="59">
        <v>0</v>
      </c>
      <c r="R115" s="59"/>
      <c r="S115" s="59">
        <v>0</v>
      </c>
      <c r="T115" s="59"/>
      <c r="U115" s="59"/>
      <c r="V115" s="59"/>
      <c r="W115" s="60"/>
      <c r="X115" s="98"/>
    </row>
    <row r="116" ht="20.25" customHeight="1" spans="1:24">
      <c r="A116" s="88">
        <v>814</v>
      </c>
      <c r="B116" s="90" t="s">
        <v>277</v>
      </c>
      <c r="C116" s="89">
        <v>220</v>
      </c>
      <c r="D116" s="89">
        <v>1</v>
      </c>
      <c r="E116" s="89">
        <v>6</v>
      </c>
      <c r="F116" s="72" t="s">
        <v>278</v>
      </c>
      <c r="G116" s="72"/>
      <c r="H116" s="91">
        <f t="shared" si="6"/>
        <v>500</v>
      </c>
      <c r="I116" s="91">
        <f t="shared" si="7"/>
        <v>0</v>
      </c>
      <c r="J116" s="59">
        <v>0</v>
      </c>
      <c r="K116" s="59">
        <v>0</v>
      </c>
      <c r="L116" s="59">
        <v>0</v>
      </c>
      <c r="M116" s="59">
        <f t="shared" si="5"/>
        <v>500</v>
      </c>
      <c r="N116" s="59">
        <v>500</v>
      </c>
      <c r="O116" s="59">
        <v>0</v>
      </c>
      <c r="P116" s="59">
        <v>0</v>
      </c>
      <c r="Q116" s="59">
        <v>0</v>
      </c>
      <c r="R116" s="59"/>
      <c r="S116" s="59">
        <v>0</v>
      </c>
      <c r="T116" s="59"/>
      <c r="U116" s="59"/>
      <c r="V116" s="59"/>
      <c r="W116" s="60"/>
      <c r="X116" s="98"/>
    </row>
    <row r="117" ht="20.25" customHeight="1" spans="1:24">
      <c r="A117" s="88">
        <v>814</v>
      </c>
      <c r="B117" s="90" t="s">
        <v>279</v>
      </c>
      <c r="C117" s="89">
        <v>221</v>
      </c>
      <c r="D117" s="89"/>
      <c r="E117" s="89"/>
      <c r="F117" s="72" t="s">
        <v>280</v>
      </c>
      <c r="G117" s="72"/>
      <c r="H117" s="91">
        <f t="shared" si="6"/>
        <v>655</v>
      </c>
      <c r="I117" s="91">
        <f t="shared" si="7"/>
        <v>0</v>
      </c>
      <c r="J117" s="59">
        <v>0</v>
      </c>
      <c r="K117" s="59">
        <v>0</v>
      </c>
      <c r="L117" s="59">
        <v>0</v>
      </c>
      <c r="M117" s="59">
        <f t="shared" si="5"/>
        <v>655</v>
      </c>
      <c r="N117" s="59">
        <v>5</v>
      </c>
      <c r="O117" s="59">
        <v>0</v>
      </c>
      <c r="P117" s="59">
        <v>0</v>
      </c>
      <c r="Q117" s="59">
        <v>650</v>
      </c>
      <c r="R117" s="59"/>
      <c r="S117" s="59">
        <v>0</v>
      </c>
      <c r="T117" s="59"/>
      <c r="U117" s="59"/>
      <c r="V117" s="59"/>
      <c r="W117" s="60"/>
      <c r="X117" s="98"/>
    </row>
    <row r="118" ht="20.25" customHeight="1" spans="1:24">
      <c r="A118" s="88">
        <v>814</v>
      </c>
      <c r="B118" s="90" t="s">
        <v>281</v>
      </c>
      <c r="C118" s="89">
        <v>221</v>
      </c>
      <c r="D118" s="89">
        <v>2</v>
      </c>
      <c r="E118" s="89"/>
      <c r="F118" s="72" t="s">
        <v>282</v>
      </c>
      <c r="G118" s="72"/>
      <c r="H118" s="91">
        <f t="shared" si="6"/>
        <v>650</v>
      </c>
      <c r="I118" s="91">
        <f t="shared" si="7"/>
        <v>0</v>
      </c>
      <c r="J118" s="59">
        <v>0</v>
      </c>
      <c r="K118" s="59">
        <v>0</v>
      </c>
      <c r="L118" s="59">
        <v>0</v>
      </c>
      <c r="M118" s="59">
        <f t="shared" si="5"/>
        <v>650</v>
      </c>
      <c r="N118" s="59">
        <v>0</v>
      </c>
      <c r="O118" s="59">
        <v>0</v>
      </c>
      <c r="P118" s="59">
        <v>0</v>
      </c>
      <c r="Q118" s="59">
        <v>650</v>
      </c>
      <c r="R118" s="59"/>
      <c r="S118" s="59">
        <v>0</v>
      </c>
      <c r="T118" s="59"/>
      <c r="U118" s="59"/>
      <c r="V118" s="59"/>
      <c r="W118" s="60"/>
      <c r="X118" s="98"/>
    </row>
    <row r="119" ht="20.25" customHeight="1" spans="1:24">
      <c r="A119" s="88">
        <v>814</v>
      </c>
      <c r="B119" s="90" t="s">
        <v>283</v>
      </c>
      <c r="C119" s="89">
        <v>221</v>
      </c>
      <c r="D119" s="89">
        <v>2</v>
      </c>
      <c r="E119" s="89">
        <v>3</v>
      </c>
      <c r="F119" s="72" t="s">
        <v>284</v>
      </c>
      <c r="G119" s="72"/>
      <c r="H119" s="91">
        <f t="shared" si="6"/>
        <v>650</v>
      </c>
      <c r="I119" s="91">
        <f t="shared" si="7"/>
        <v>0</v>
      </c>
      <c r="J119" s="59">
        <v>0</v>
      </c>
      <c r="K119" s="59">
        <v>0</v>
      </c>
      <c r="L119" s="59">
        <v>0</v>
      </c>
      <c r="M119" s="59">
        <f t="shared" si="5"/>
        <v>650</v>
      </c>
      <c r="N119" s="59">
        <v>0</v>
      </c>
      <c r="O119" s="59">
        <v>0</v>
      </c>
      <c r="P119" s="59">
        <v>0</v>
      </c>
      <c r="Q119" s="59">
        <v>650</v>
      </c>
      <c r="R119" s="59"/>
      <c r="S119" s="59">
        <v>0</v>
      </c>
      <c r="T119" s="59"/>
      <c r="U119" s="59"/>
      <c r="V119" s="59"/>
      <c r="W119" s="60"/>
      <c r="X119" s="98"/>
    </row>
    <row r="120" ht="20.25" customHeight="1" spans="1:24">
      <c r="A120" s="88">
        <v>814</v>
      </c>
      <c r="B120" s="90" t="s">
        <v>285</v>
      </c>
      <c r="C120" s="89">
        <v>221</v>
      </c>
      <c r="D120" s="89">
        <v>3</v>
      </c>
      <c r="E120" s="89"/>
      <c r="F120" s="72" t="s">
        <v>286</v>
      </c>
      <c r="G120" s="72"/>
      <c r="H120" s="91">
        <f t="shared" si="6"/>
        <v>5</v>
      </c>
      <c r="I120" s="91">
        <f t="shared" si="7"/>
        <v>0</v>
      </c>
      <c r="J120" s="59">
        <v>0</v>
      </c>
      <c r="K120" s="59">
        <v>0</v>
      </c>
      <c r="L120" s="59">
        <v>0</v>
      </c>
      <c r="M120" s="59">
        <f t="shared" si="5"/>
        <v>5</v>
      </c>
      <c r="N120" s="59">
        <v>5</v>
      </c>
      <c r="O120" s="59">
        <v>0</v>
      </c>
      <c r="P120" s="59">
        <v>0</v>
      </c>
      <c r="Q120" s="59">
        <v>0</v>
      </c>
      <c r="R120" s="59"/>
      <c r="S120" s="59">
        <v>0</v>
      </c>
      <c r="T120" s="59"/>
      <c r="U120" s="59"/>
      <c r="V120" s="59"/>
      <c r="W120" s="60"/>
      <c r="X120" s="98"/>
    </row>
    <row r="121" ht="20.25" customHeight="1" spans="1:24">
      <c r="A121" s="88">
        <v>814</v>
      </c>
      <c r="B121" s="90" t="s">
        <v>287</v>
      </c>
      <c r="C121" s="89">
        <v>221</v>
      </c>
      <c r="D121" s="89">
        <v>3</v>
      </c>
      <c r="E121" s="89">
        <v>99</v>
      </c>
      <c r="F121" s="72" t="s">
        <v>288</v>
      </c>
      <c r="G121" s="72"/>
      <c r="H121" s="91">
        <f t="shared" si="6"/>
        <v>5</v>
      </c>
      <c r="I121" s="91">
        <f t="shared" si="7"/>
        <v>0</v>
      </c>
      <c r="J121" s="59">
        <v>0</v>
      </c>
      <c r="K121" s="59">
        <v>0</v>
      </c>
      <c r="L121" s="59">
        <v>0</v>
      </c>
      <c r="M121" s="59">
        <f t="shared" si="5"/>
        <v>5</v>
      </c>
      <c r="N121" s="59">
        <v>5</v>
      </c>
      <c r="O121" s="59">
        <v>0</v>
      </c>
      <c r="P121" s="59">
        <v>0</v>
      </c>
      <c r="Q121" s="59">
        <v>0</v>
      </c>
      <c r="R121" s="59"/>
      <c r="S121" s="59">
        <v>0</v>
      </c>
      <c r="T121" s="59"/>
      <c r="U121" s="59"/>
      <c r="V121" s="59"/>
      <c r="W121" s="60"/>
      <c r="X121" s="98"/>
    </row>
    <row r="122" ht="20.25" customHeight="1" spans="1:24">
      <c r="A122" s="88">
        <v>814</v>
      </c>
      <c r="B122" s="90" t="s">
        <v>289</v>
      </c>
      <c r="C122" s="89">
        <v>224</v>
      </c>
      <c r="D122" s="89"/>
      <c r="E122" s="89"/>
      <c r="F122" s="72" t="s">
        <v>290</v>
      </c>
      <c r="G122" s="72"/>
      <c r="H122" s="91">
        <f t="shared" si="6"/>
        <v>1555</v>
      </c>
      <c r="I122" s="91">
        <f t="shared" si="7"/>
        <v>0</v>
      </c>
      <c r="J122" s="59">
        <v>0</v>
      </c>
      <c r="K122" s="59">
        <v>0</v>
      </c>
      <c r="L122" s="59">
        <v>0</v>
      </c>
      <c r="M122" s="59">
        <f t="shared" si="5"/>
        <v>1555</v>
      </c>
      <c r="N122" s="59">
        <v>55</v>
      </c>
      <c r="O122" s="59">
        <v>0</v>
      </c>
      <c r="P122" s="59">
        <v>1500</v>
      </c>
      <c r="Q122" s="59">
        <v>0</v>
      </c>
      <c r="R122" s="59"/>
      <c r="S122" s="59">
        <v>0</v>
      </c>
      <c r="T122" s="59"/>
      <c r="U122" s="59"/>
      <c r="V122" s="59"/>
      <c r="W122" s="60"/>
      <c r="X122" s="98"/>
    </row>
    <row r="123" ht="20.25" customHeight="1" spans="1:24">
      <c r="A123" s="88">
        <v>814</v>
      </c>
      <c r="B123" s="90" t="s">
        <v>291</v>
      </c>
      <c r="C123" s="89">
        <v>224</v>
      </c>
      <c r="D123" s="89">
        <v>1</v>
      </c>
      <c r="E123" s="89"/>
      <c r="F123" s="72" t="s">
        <v>292</v>
      </c>
      <c r="G123" s="72"/>
      <c r="H123" s="91">
        <f t="shared" si="6"/>
        <v>55</v>
      </c>
      <c r="I123" s="91">
        <f t="shared" si="7"/>
        <v>0</v>
      </c>
      <c r="J123" s="59">
        <v>0</v>
      </c>
      <c r="K123" s="59">
        <v>0</v>
      </c>
      <c r="L123" s="59">
        <v>0</v>
      </c>
      <c r="M123" s="59">
        <f t="shared" si="5"/>
        <v>55</v>
      </c>
      <c r="N123" s="59">
        <v>55</v>
      </c>
      <c r="O123" s="59">
        <v>0</v>
      </c>
      <c r="P123" s="59">
        <v>0</v>
      </c>
      <c r="Q123" s="59">
        <v>0</v>
      </c>
      <c r="R123" s="59"/>
      <c r="S123" s="59">
        <v>0</v>
      </c>
      <c r="T123" s="59"/>
      <c r="U123" s="59"/>
      <c r="V123" s="59"/>
      <c r="W123" s="60"/>
      <c r="X123" s="98"/>
    </row>
    <row r="124" ht="20.25" customHeight="1" spans="1:24">
      <c r="A124" s="88">
        <v>814</v>
      </c>
      <c r="B124" s="90" t="s">
        <v>293</v>
      </c>
      <c r="C124" s="89">
        <v>224</v>
      </c>
      <c r="D124" s="89">
        <v>1</v>
      </c>
      <c r="E124" s="89">
        <v>6</v>
      </c>
      <c r="F124" s="72" t="s">
        <v>294</v>
      </c>
      <c r="G124" s="72"/>
      <c r="H124" s="91">
        <f t="shared" si="6"/>
        <v>55</v>
      </c>
      <c r="I124" s="91">
        <f t="shared" si="7"/>
        <v>0</v>
      </c>
      <c r="J124" s="59">
        <v>0</v>
      </c>
      <c r="K124" s="59">
        <v>0</v>
      </c>
      <c r="L124" s="59">
        <v>0</v>
      </c>
      <c r="M124" s="59">
        <f t="shared" si="5"/>
        <v>55</v>
      </c>
      <c r="N124" s="59">
        <v>55</v>
      </c>
      <c r="O124" s="59">
        <v>0</v>
      </c>
      <c r="P124" s="59">
        <v>0</v>
      </c>
      <c r="Q124" s="59">
        <v>0</v>
      </c>
      <c r="R124" s="59"/>
      <c r="S124" s="59">
        <v>0</v>
      </c>
      <c r="T124" s="59"/>
      <c r="U124" s="59"/>
      <c r="V124" s="59"/>
      <c r="W124" s="60"/>
      <c r="X124" s="98"/>
    </row>
    <row r="125" ht="20.25" customHeight="1" spans="1:24">
      <c r="A125" s="88">
        <v>814</v>
      </c>
      <c r="B125" s="90" t="s">
        <v>295</v>
      </c>
      <c r="C125" s="89">
        <v>224</v>
      </c>
      <c r="D125" s="89">
        <v>2</v>
      </c>
      <c r="E125" s="89"/>
      <c r="F125" s="72" t="s">
        <v>296</v>
      </c>
      <c r="G125" s="72"/>
      <c r="H125" s="91">
        <f t="shared" si="6"/>
        <v>1500</v>
      </c>
      <c r="I125" s="91">
        <f t="shared" si="7"/>
        <v>0</v>
      </c>
      <c r="J125" s="59">
        <v>0</v>
      </c>
      <c r="K125" s="59">
        <v>0</v>
      </c>
      <c r="L125" s="59">
        <v>0</v>
      </c>
      <c r="M125" s="59">
        <f t="shared" si="5"/>
        <v>1500</v>
      </c>
      <c r="N125" s="59">
        <v>0</v>
      </c>
      <c r="O125" s="59">
        <v>0</v>
      </c>
      <c r="P125" s="59">
        <v>1500</v>
      </c>
      <c r="Q125" s="59">
        <v>0</v>
      </c>
      <c r="R125" s="59"/>
      <c r="S125" s="59">
        <v>0</v>
      </c>
      <c r="T125" s="59"/>
      <c r="U125" s="59"/>
      <c r="V125" s="59"/>
      <c r="W125" s="60"/>
      <c r="X125" s="98"/>
    </row>
    <row r="126" ht="20.25" customHeight="1" spans="1:24">
      <c r="A126" s="88">
        <v>814</v>
      </c>
      <c r="B126" s="90" t="s">
        <v>297</v>
      </c>
      <c r="C126" s="89">
        <v>224</v>
      </c>
      <c r="D126" s="89">
        <v>2</v>
      </c>
      <c r="E126" s="89">
        <v>4</v>
      </c>
      <c r="F126" s="72" t="s">
        <v>298</v>
      </c>
      <c r="G126" s="72"/>
      <c r="H126" s="91">
        <f t="shared" si="6"/>
        <v>1500</v>
      </c>
      <c r="I126" s="91">
        <f t="shared" si="7"/>
        <v>0</v>
      </c>
      <c r="J126" s="59">
        <v>0</v>
      </c>
      <c r="K126" s="59">
        <v>0</v>
      </c>
      <c r="L126" s="59">
        <v>0</v>
      </c>
      <c r="M126" s="59">
        <f t="shared" si="5"/>
        <v>1500</v>
      </c>
      <c r="N126" s="59">
        <v>0</v>
      </c>
      <c r="O126" s="59">
        <v>0</v>
      </c>
      <c r="P126" s="59">
        <v>1500</v>
      </c>
      <c r="Q126" s="59">
        <v>0</v>
      </c>
      <c r="R126" s="59"/>
      <c r="S126" s="59">
        <v>0</v>
      </c>
      <c r="T126" s="59"/>
      <c r="U126" s="59"/>
      <c r="V126" s="59"/>
      <c r="W126" s="60"/>
      <c r="X126" s="98"/>
    </row>
    <row r="127" ht="20.25" customHeight="1" spans="1:24">
      <c r="A127" s="88">
        <v>814</v>
      </c>
      <c r="B127" s="90" t="s">
        <v>299</v>
      </c>
      <c r="C127" s="89">
        <v>230</v>
      </c>
      <c r="D127" s="89"/>
      <c r="E127" s="89"/>
      <c r="F127" s="72" t="s">
        <v>300</v>
      </c>
      <c r="G127" s="72"/>
      <c r="H127" s="91">
        <f t="shared" si="6"/>
        <v>18600</v>
      </c>
      <c r="I127" s="91">
        <f t="shared" si="7"/>
        <v>0</v>
      </c>
      <c r="J127" s="59">
        <v>0</v>
      </c>
      <c r="K127" s="59">
        <v>0</v>
      </c>
      <c r="L127" s="59">
        <v>0</v>
      </c>
      <c r="M127" s="59">
        <f t="shared" si="5"/>
        <v>18600</v>
      </c>
      <c r="N127" s="59">
        <v>0</v>
      </c>
      <c r="O127" s="59">
        <v>0</v>
      </c>
      <c r="P127" s="59">
        <v>0</v>
      </c>
      <c r="Q127" s="59">
        <v>0</v>
      </c>
      <c r="R127" s="59"/>
      <c r="S127" s="59">
        <v>18600</v>
      </c>
      <c r="T127" s="59"/>
      <c r="U127" s="59"/>
      <c r="V127" s="59"/>
      <c r="W127" s="60"/>
      <c r="X127" s="98"/>
    </row>
    <row r="128" ht="20.25" customHeight="1" spans="1:24">
      <c r="A128" s="88">
        <v>814</v>
      </c>
      <c r="B128" s="90" t="s">
        <v>301</v>
      </c>
      <c r="C128" s="89">
        <v>230</v>
      </c>
      <c r="D128" s="89">
        <v>6</v>
      </c>
      <c r="E128" s="89"/>
      <c r="F128" s="72" t="s">
        <v>302</v>
      </c>
      <c r="G128" s="72"/>
      <c r="H128" s="91">
        <f t="shared" si="6"/>
        <v>18600</v>
      </c>
      <c r="I128" s="91">
        <f t="shared" si="7"/>
        <v>0</v>
      </c>
      <c r="J128" s="59">
        <v>0</v>
      </c>
      <c r="K128" s="59">
        <v>0</v>
      </c>
      <c r="L128" s="59">
        <v>0</v>
      </c>
      <c r="M128" s="59">
        <f t="shared" si="5"/>
        <v>18600</v>
      </c>
      <c r="N128" s="59">
        <v>0</v>
      </c>
      <c r="O128" s="59">
        <v>0</v>
      </c>
      <c r="P128" s="59">
        <v>0</v>
      </c>
      <c r="Q128" s="59">
        <v>0</v>
      </c>
      <c r="R128" s="59"/>
      <c r="S128" s="59">
        <v>18600</v>
      </c>
      <c r="T128" s="59"/>
      <c r="U128" s="59"/>
      <c r="V128" s="59"/>
      <c r="W128" s="60"/>
      <c r="X128" s="98"/>
    </row>
    <row r="129" ht="20.25" customHeight="1" spans="1:24">
      <c r="A129" s="88">
        <v>814</v>
      </c>
      <c r="B129" s="90" t="s">
        <v>303</v>
      </c>
      <c r="C129" s="89">
        <v>230</v>
      </c>
      <c r="D129" s="89">
        <v>6</v>
      </c>
      <c r="E129" s="89">
        <v>1</v>
      </c>
      <c r="F129" s="72" t="s">
        <v>304</v>
      </c>
      <c r="G129" s="72"/>
      <c r="H129" s="91">
        <f t="shared" si="6"/>
        <v>18600</v>
      </c>
      <c r="I129" s="91">
        <f t="shared" si="7"/>
        <v>0</v>
      </c>
      <c r="J129" s="59">
        <v>0</v>
      </c>
      <c r="K129" s="59">
        <v>0</v>
      </c>
      <c r="L129" s="59">
        <v>0</v>
      </c>
      <c r="M129" s="59">
        <f t="shared" si="5"/>
        <v>18600</v>
      </c>
      <c r="N129" s="59">
        <v>0</v>
      </c>
      <c r="O129" s="59">
        <v>0</v>
      </c>
      <c r="P129" s="59">
        <v>0</v>
      </c>
      <c r="Q129" s="59">
        <v>0</v>
      </c>
      <c r="R129" s="59"/>
      <c r="S129" s="59">
        <v>18600</v>
      </c>
      <c r="T129" s="59"/>
      <c r="U129" s="59"/>
      <c r="V129" s="59"/>
      <c r="W129" s="60"/>
      <c r="X129" s="98"/>
    </row>
    <row r="130" ht="20.25" customHeight="1" spans="1:24">
      <c r="A130" s="88">
        <v>814</v>
      </c>
      <c r="B130" s="90" t="s">
        <v>305</v>
      </c>
      <c r="C130" s="89">
        <v>232</v>
      </c>
      <c r="D130" s="89"/>
      <c r="E130" s="89"/>
      <c r="F130" s="72" t="s">
        <v>306</v>
      </c>
      <c r="G130" s="72"/>
      <c r="H130" s="91">
        <v>21300</v>
      </c>
      <c r="I130" s="91">
        <f t="shared" si="7"/>
        <v>0</v>
      </c>
      <c r="J130" s="59">
        <v>0</v>
      </c>
      <c r="K130" s="59">
        <v>0</v>
      </c>
      <c r="L130" s="59">
        <v>0</v>
      </c>
      <c r="M130" s="59">
        <v>21300</v>
      </c>
      <c r="N130" s="59">
        <v>0</v>
      </c>
      <c r="O130" s="59">
        <v>0</v>
      </c>
      <c r="P130" s="59">
        <v>0</v>
      </c>
      <c r="Q130" s="59">
        <v>0</v>
      </c>
      <c r="R130" s="59"/>
      <c r="S130" s="59">
        <v>21300</v>
      </c>
      <c r="T130" s="59"/>
      <c r="U130" s="59"/>
      <c r="V130" s="59"/>
      <c r="W130" s="60"/>
      <c r="X130" s="98"/>
    </row>
    <row r="131" ht="20.25" customHeight="1" spans="1:24">
      <c r="A131" s="88">
        <v>814</v>
      </c>
      <c r="B131" s="90" t="s">
        <v>307</v>
      </c>
      <c r="C131" s="89">
        <v>232</v>
      </c>
      <c r="D131" s="89">
        <v>3</v>
      </c>
      <c r="E131" s="89"/>
      <c r="F131" s="72" t="s">
        <v>308</v>
      </c>
      <c r="G131" s="72"/>
      <c r="H131" s="91">
        <f t="shared" si="6"/>
        <v>6600</v>
      </c>
      <c r="I131" s="91">
        <f t="shared" si="7"/>
        <v>0</v>
      </c>
      <c r="J131" s="59">
        <v>0</v>
      </c>
      <c r="K131" s="59">
        <v>0</v>
      </c>
      <c r="L131" s="59">
        <v>0</v>
      </c>
      <c r="M131" s="59">
        <v>6600</v>
      </c>
      <c r="N131" s="59">
        <v>0</v>
      </c>
      <c r="O131" s="59">
        <v>0</v>
      </c>
      <c r="P131" s="59">
        <v>0</v>
      </c>
      <c r="Q131" s="59">
        <v>0</v>
      </c>
      <c r="R131" s="59"/>
      <c r="S131" s="59">
        <v>6600</v>
      </c>
      <c r="T131" s="59"/>
      <c r="U131" s="59"/>
      <c r="V131" s="59"/>
      <c r="W131" s="60"/>
      <c r="X131" s="98"/>
    </row>
    <row r="132" ht="20.25" customHeight="1" spans="1:24">
      <c r="A132" s="88">
        <v>814</v>
      </c>
      <c r="B132" s="90" t="s">
        <v>309</v>
      </c>
      <c r="C132" s="89">
        <v>232</v>
      </c>
      <c r="D132" s="89">
        <v>3</v>
      </c>
      <c r="E132" s="89">
        <v>4</v>
      </c>
      <c r="F132" s="72" t="s">
        <v>310</v>
      </c>
      <c r="G132" s="72"/>
      <c r="H132" s="91">
        <f t="shared" si="6"/>
        <v>6600</v>
      </c>
      <c r="I132" s="91">
        <f t="shared" si="7"/>
        <v>0</v>
      </c>
      <c r="J132" s="59">
        <v>0</v>
      </c>
      <c r="K132" s="59">
        <v>0</v>
      </c>
      <c r="L132" s="59">
        <v>0</v>
      </c>
      <c r="M132" s="59">
        <v>6600</v>
      </c>
      <c r="N132" s="59">
        <v>0</v>
      </c>
      <c r="O132" s="59">
        <v>0</v>
      </c>
      <c r="P132" s="59">
        <v>0</v>
      </c>
      <c r="Q132" s="59">
        <v>0</v>
      </c>
      <c r="R132" s="59"/>
      <c r="S132" s="59">
        <v>6600</v>
      </c>
      <c r="T132" s="59"/>
      <c r="U132" s="59"/>
      <c r="V132" s="59"/>
      <c r="W132" s="60"/>
      <c r="X132" s="98"/>
    </row>
    <row r="133" ht="20.25" customHeight="1" spans="1:24">
      <c r="A133" s="88">
        <v>814</v>
      </c>
      <c r="B133" s="90" t="s">
        <v>311</v>
      </c>
      <c r="C133" s="89">
        <v>232</v>
      </c>
      <c r="D133" s="89" t="s">
        <v>312</v>
      </c>
      <c r="E133" s="89"/>
      <c r="F133" s="72" t="s">
        <v>313</v>
      </c>
      <c r="G133" s="72"/>
      <c r="H133" s="91">
        <v>14700</v>
      </c>
      <c r="I133" s="91">
        <f t="shared" ref="I133:I134" si="8">SUM(J133:L133)</f>
        <v>0</v>
      </c>
      <c r="J133" s="59">
        <v>0</v>
      </c>
      <c r="K133" s="59">
        <v>0</v>
      </c>
      <c r="L133" s="59">
        <v>0</v>
      </c>
      <c r="M133" s="59">
        <v>14700</v>
      </c>
      <c r="N133" s="59">
        <v>0</v>
      </c>
      <c r="O133" s="59">
        <v>0</v>
      </c>
      <c r="P133" s="59">
        <v>0</v>
      </c>
      <c r="Q133" s="59">
        <v>0</v>
      </c>
      <c r="R133" s="59"/>
      <c r="S133" s="59">
        <v>14700</v>
      </c>
      <c r="T133" s="59"/>
      <c r="U133" s="59"/>
      <c r="V133" s="59"/>
      <c r="W133" s="60"/>
      <c r="X133" s="98"/>
    </row>
    <row r="134" ht="20.25" customHeight="1" spans="1:24">
      <c r="A134" s="88">
        <v>814</v>
      </c>
      <c r="B134" s="90" t="s">
        <v>314</v>
      </c>
      <c r="C134" s="89">
        <v>232</v>
      </c>
      <c r="D134" s="89" t="s">
        <v>312</v>
      </c>
      <c r="E134" s="89" t="s">
        <v>315</v>
      </c>
      <c r="F134" s="72" t="s">
        <v>316</v>
      </c>
      <c r="G134" s="72"/>
      <c r="H134" s="91">
        <v>14700</v>
      </c>
      <c r="I134" s="91">
        <f t="shared" si="8"/>
        <v>0</v>
      </c>
      <c r="J134" s="59">
        <v>0</v>
      </c>
      <c r="K134" s="59">
        <v>0</v>
      </c>
      <c r="L134" s="59">
        <v>0</v>
      </c>
      <c r="M134" s="59">
        <v>14700</v>
      </c>
      <c r="N134" s="59">
        <v>0</v>
      </c>
      <c r="O134" s="59">
        <v>0</v>
      </c>
      <c r="P134" s="59">
        <v>0</v>
      </c>
      <c r="Q134" s="59">
        <v>0</v>
      </c>
      <c r="R134" s="59"/>
      <c r="S134" s="59">
        <v>14700</v>
      </c>
      <c r="T134" s="59"/>
      <c r="U134" s="59"/>
      <c r="V134" s="59"/>
      <c r="W134" s="60"/>
      <c r="X134" s="98"/>
    </row>
  </sheetData>
  <autoFilter ref="A5:X134">
    <extLst/>
  </autoFilter>
  <mergeCells count="14">
    <mergeCell ref="A1:V1"/>
    <mergeCell ref="A2:F2"/>
    <mergeCell ref="S2:V2"/>
    <mergeCell ref="C3:E3"/>
    <mergeCell ref="I3:L3"/>
    <mergeCell ref="M3:S3"/>
    <mergeCell ref="A3:A4"/>
    <mergeCell ref="B3:B4"/>
    <mergeCell ref="F3:F4"/>
    <mergeCell ref="G3:G4"/>
    <mergeCell ref="H3:H4"/>
    <mergeCell ref="T3:T4"/>
    <mergeCell ref="U3:U4"/>
    <mergeCell ref="V3:V4"/>
  </mergeCells>
  <printOptions horizontalCentered="1"/>
  <pageMargins left="0.708661417322835" right="0.511811023622047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abSelected="1" workbookViewId="0">
      <selection activeCell="L11" sqref="L11"/>
    </sheetView>
  </sheetViews>
  <sheetFormatPr defaultColWidth="9" defaultRowHeight="13.5"/>
  <cols>
    <col min="1" max="1" width="4.875" style="66" customWidth="1"/>
    <col min="2" max="2" width="5.375" style="66" customWidth="1"/>
    <col min="3" max="3" width="4.375" style="66" customWidth="1"/>
    <col min="4" max="4" width="27.5" customWidth="1"/>
    <col min="5" max="5" width="9" hidden="1" customWidth="1"/>
    <col min="6" max="6" width="13" customWidth="1"/>
    <col min="7" max="7" width="11.625" customWidth="1"/>
    <col min="8" max="8" width="11.875" customWidth="1"/>
    <col min="9" max="9" width="2" customWidth="1"/>
  </cols>
  <sheetData>
    <row r="1" s="65" customFormat="1" ht="60" customHeight="1" spans="1:9">
      <c r="A1" s="3" t="s">
        <v>317</v>
      </c>
      <c r="B1" s="3"/>
      <c r="C1" s="3"/>
      <c r="D1" s="3"/>
      <c r="E1" s="3"/>
      <c r="F1" s="3"/>
      <c r="G1" s="3"/>
      <c r="H1" s="3"/>
      <c r="I1" s="67"/>
    </row>
    <row r="2" s="12" customFormat="1" ht="24.95" customHeight="1" spans="1:9">
      <c r="A2" s="4" t="s">
        <v>64</v>
      </c>
      <c r="B2" s="4"/>
      <c r="C2" s="4"/>
      <c r="D2" s="4"/>
      <c r="E2" s="4"/>
      <c r="F2" s="4"/>
      <c r="G2" s="4"/>
      <c r="H2" s="76" t="s">
        <v>2</v>
      </c>
      <c r="I2" s="69"/>
    </row>
    <row r="3" ht="24.95" customHeight="1" spans="1:9">
      <c r="A3" s="71" t="s">
        <v>65</v>
      </c>
      <c r="B3" s="71"/>
      <c r="C3" s="71"/>
      <c r="D3" s="7" t="s">
        <v>318</v>
      </c>
      <c r="E3" s="7" t="s">
        <v>46</v>
      </c>
      <c r="F3" s="7" t="s">
        <v>319</v>
      </c>
      <c r="G3" s="7" t="s">
        <v>69</v>
      </c>
      <c r="H3" s="7" t="s">
        <v>70</v>
      </c>
      <c r="I3" s="75"/>
    </row>
    <row r="4" ht="24.95" customHeight="1" spans="1:9">
      <c r="A4" s="71" t="s">
        <v>74</v>
      </c>
      <c r="B4" s="71" t="s">
        <v>75</v>
      </c>
      <c r="C4" s="71" t="s">
        <v>76</v>
      </c>
      <c r="D4" s="7"/>
      <c r="E4" s="7"/>
      <c r="F4" s="7"/>
      <c r="G4" s="7"/>
      <c r="H4" s="7"/>
      <c r="I4" s="75"/>
    </row>
    <row r="5" ht="24.95" customHeight="1" spans="1:9">
      <c r="A5" s="71"/>
      <c r="B5" s="71"/>
      <c r="C5" s="71"/>
      <c r="D5" s="7" t="s">
        <v>77</v>
      </c>
      <c r="E5" s="7"/>
      <c r="F5" s="7">
        <f>SUM(G5:H5)</f>
        <v>125400</v>
      </c>
      <c r="G5" s="7">
        <v>7015</v>
      </c>
      <c r="H5" s="7">
        <v>118385</v>
      </c>
      <c r="I5" s="75"/>
    </row>
    <row r="6" ht="24.95" customHeight="1" spans="1:9">
      <c r="A6" s="71">
        <v>201</v>
      </c>
      <c r="B6" s="71"/>
      <c r="C6" s="71"/>
      <c r="D6" s="11" t="s">
        <v>88</v>
      </c>
      <c r="E6" s="7"/>
      <c r="F6" s="7">
        <f t="shared" ref="F6:F69" si="0">SUM(G6:H6)</f>
        <v>5738</v>
      </c>
      <c r="G6" s="7">
        <v>3334</v>
      </c>
      <c r="H6" s="7">
        <v>2404</v>
      </c>
      <c r="I6" s="75"/>
    </row>
    <row r="7" ht="24.95" customHeight="1" spans="1:9">
      <c r="A7" s="71">
        <v>201</v>
      </c>
      <c r="B7" s="71">
        <v>3</v>
      </c>
      <c r="C7" s="71"/>
      <c r="D7" s="11" t="s">
        <v>90</v>
      </c>
      <c r="E7" s="7"/>
      <c r="F7" s="7">
        <f t="shared" si="0"/>
        <v>2080</v>
      </c>
      <c r="G7" s="7">
        <v>1194</v>
      </c>
      <c r="H7" s="7">
        <v>886</v>
      </c>
      <c r="I7" s="75"/>
    </row>
    <row r="8" ht="24.95" customHeight="1" spans="1:9">
      <c r="A8" s="71">
        <v>201</v>
      </c>
      <c r="B8" s="71">
        <v>3</v>
      </c>
      <c r="C8" s="71">
        <v>1</v>
      </c>
      <c r="D8" s="11" t="s">
        <v>92</v>
      </c>
      <c r="E8" s="7"/>
      <c r="F8" s="7">
        <f t="shared" si="0"/>
        <v>1194</v>
      </c>
      <c r="G8" s="7">
        <v>1194</v>
      </c>
      <c r="H8" s="7">
        <v>0</v>
      </c>
      <c r="I8" s="75"/>
    </row>
    <row r="9" ht="24.95" customHeight="1" spans="1:9">
      <c r="A9" s="71">
        <v>201</v>
      </c>
      <c r="B9" s="71">
        <v>3</v>
      </c>
      <c r="C9" s="71">
        <v>2</v>
      </c>
      <c r="D9" s="11" t="s">
        <v>94</v>
      </c>
      <c r="E9" s="7"/>
      <c r="F9" s="7">
        <f t="shared" si="0"/>
        <v>311</v>
      </c>
      <c r="G9" s="7">
        <v>0</v>
      </c>
      <c r="H9" s="7">
        <v>311</v>
      </c>
      <c r="I9" s="75"/>
    </row>
    <row r="10" ht="24.95" customHeight="1" spans="1:9">
      <c r="A10" s="71">
        <v>201</v>
      </c>
      <c r="B10" s="71">
        <v>3</v>
      </c>
      <c r="C10" s="71">
        <v>3</v>
      </c>
      <c r="D10" s="11" t="s">
        <v>96</v>
      </c>
      <c r="E10" s="7"/>
      <c r="F10" s="7">
        <f t="shared" si="0"/>
        <v>319</v>
      </c>
      <c r="G10" s="7">
        <v>0</v>
      </c>
      <c r="H10" s="7">
        <v>319</v>
      </c>
      <c r="I10" s="75"/>
    </row>
    <row r="11" ht="24.95" customHeight="1" spans="1:9">
      <c r="A11" s="71">
        <v>201</v>
      </c>
      <c r="B11" s="71">
        <v>3</v>
      </c>
      <c r="C11" s="71">
        <v>6</v>
      </c>
      <c r="D11" s="11" t="s">
        <v>98</v>
      </c>
      <c r="E11" s="7"/>
      <c r="F11" s="7">
        <f t="shared" si="0"/>
        <v>256</v>
      </c>
      <c r="G11" s="7">
        <v>0</v>
      </c>
      <c r="H11" s="7">
        <v>256</v>
      </c>
      <c r="I11" s="75"/>
    </row>
    <row r="12" ht="24.95" customHeight="1" spans="1:9">
      <c r="A12" s="71">
        <v>201</v>
      </c>
      <c r="B12" s="71">
        <v>4</v>
      </c>
      <c r="C12" s="71"/>
      <c r="D12" s="11" t="s">
        <v>100</v>
      </c>
      <c r="E12" s="7"/>
      <c r="F12" s="7">
        <f t="shared" si="0"/>
        <v>844</v>
      </c>
      <c r="G12" s="7">
        <v>771</v>
      </c>
      <c r="H12" s="7">
        <v>73</v>
      </c>
      <c r="I12" s="75"/>
    </row>
    <row r="13" ht="24.95" customHeight="1" spans="1:9">
      <c r="A13" s="71">
        <v>201</v>
      </c>
      <c r="B13" s="71">
        <v>4</v>
      </c>
      <c r="C13" s="71">
        <v>1</v>
      </c>
      <c r="D13" s="11" t="s">
        <v>92</v>
      </c>
      <c r="E13" s="7"/>
      <c r="F13" s="7">
        <f t="shared" si="0"/>
        <v>771</v>
      </c>
      <c r="G13" s="7">
        <v>771</v>
      </c>
      <c r="H13" s="7">
        <v>0</v>
      </c>
      <c r="I13" s="75"/>
    </row>
    <row r="14" ht="24.95" customHeight="1" spans="1:9">
      <c r="A14" s="71">
        <v>201</v>
      </c>
      <c r="B14" s="71">
        <v>4</v>
      </c>
      <c r="C14" s="71">
        <v>2</v>
      </c>
      <c r="D14" s="11" t="s">
        <v>94</v>
      </c>
      <c r="E14" s="7"/>
      <c r="F14" s="7">
        <f t="shared" si="0"/>
        <v>73</v>
      </c>
      <c r="G14" s="7">
        <v>0</v>
      </c>
      <c r="H14" s="7">
        <v>73</v>
      </c>
      <c r="I14" s="75"/>
    </row>
    <row r="15" ht="24.95" customHeight="1" spans="1:9">
      <c r="A15" s="71">
        <v>201</v>
      </c>
      <c r="B15" s="71">
        <v>5</v>
      </c>
      <c r="C15" s="71"/>
      <c r="D15" s="11" t="s">
        <v>104</v>
      </c>
      <c r="E15" s="7"/>
      <c r="F15" s="7">
        <f t="shared" si="0"/>
        <v>39</v>
      </c>
      <c r="G15" s="7">
        <v>0</v>
      </c>
      <c r="H15" s="7">
        <v>39</v>
      </c>
      <c r="I15" s="75"/>
    </row>
    <row r="16" ht="24.95" customHeight="1" spans="1:9">
      <c r="A16" s="71">
        <v>201</v>
      </c>
      <c r="B16" s="71">
        <v>5</v>
      </c>
      <c r="C16" s="71">
        <v>5</v>
      </c>
      <c r="D16" s="11" t="s">
        <v>106</v>
      </c>
      <c r="E16" s="7"/>
      <c r="F16" s="7">
        <f t="shared" si="0"/>
        <v>39</v>
      </c>
      <c r="G16" s="7">
        <v>0</v>
      </c>
      <c r="H16" s="7">
        <v>39</v>
      </c>
      <c r="I16" s="75"/>
    </row>
    <row r="17" ht="24.95" customHeight="1" spans="1:9">
      <c r="A17" s="71">
        <v>201</v>
      </c>
      <c r="B17" s="71">
        <v>6</v>
      </c>
      <c r="C17" s="71"/>
      <c r="D17" s="11" t="s">
        <v>108</v>
      </c>
      <c r="E17" s="7"/>
      <c r="F17" s="7">
        <f t="shared" si="0"/>
        <v>827</v>
      </c>
      <c r="G17" s="7">
        <v>571</v>
      </c>
      <c r="H17" s="7">
        <v>256</v>
      </c>
      <c r="I17" s="75"/>
    </row>
    <row r="18" ht="24.95" customHeight="1" spans="1:9">
      <c r="A18" s="71">
        <v>201</v>
      </c>
      <c r="B18" s="71">
        <v>6</v>
      </c>
      <c r="C18" s="71">
        <v>1</v>
      </c>
      <c r="D18" s="11" t="s">
        <v>92</v>
      </c>
      <c r="E18" s="7"/>
      <c r="F18" s="7">
        <f t="shared" si="0"/>
        <v>571</v>
      </c>
      <c r="G18" s="7">
        <v>571</v>
      </c>
      <c r="H18" s="7">
        <v>0</v>
      </c>
      <c r="I18" s="75"/>
    </row>
    <row r="19" ht="24.95" customHeight="1" spans="1:9">
      <c r="A19" s="71">
        <v>201</v>
      </c>
      <c r="B19" s="71">
        <v>6</v>
      </c>
      <c r="C19" s="71">
        <v>2</v>
      </c>
      <c r="D19" s="11" t="s">
        <v>94</v>
      </c>
      <c r="E19" s="7"/>
      <c r="F19" s="7">
        <f t="shared" si="0"/>
        <v>65</v>
      </c>
      <c r="G19" s="7">
        <v>0</v>
      </c>
      <c r="H19" s="7">
        <v>65</v>
      </c>
      <c r="I19" s="75"/>
    </row>
    <row r="20" ht="24.95" customHeight="1" spans="1:9">
      <c r="A20" s="71">
        <v>201</v>
      </c>
      <c r="B20" s="71">
        <v>6</v>
      </c>
      <c r="C20" s="71">
        <v>5</v>
      </c>
      <c r="D20" s="11" t="s">
        <v>112</v>
      </c>
      <c r="E20" s="7"/>
      <c r="F20" s="7">
        <f t="shared" si="0"/>
        <v>88</v>
      </c>
      <c r="G20" s="7">
        <v>0</v>
      </c>
      <c r="H20" s="7">
        <v>88</v>
      </c>
      <c r="I20" s="75"/>
    </row>
    <row r="21" ht="24.95" customHeight="1" spans="1:9">
      <c r="A21" s="71">
        <v>201</v>
      </c>
      <c r="B21" s="71">
        <v>6</v>
      </c>
      <c r="C21" s="71">
        <v>7</v>
      </c>
      <c r="D21" s="11" t="s">
        <v>114</v>
      </c>
      <c r="E21" s="7"/>
      <c r="F21" s="7">
        <f t="shared" si="0"/>
        <v>13</v>
      </c>
      <c r="G21" s="7">
        <v>0</v>
      </c>
      <c r="H21" s="7">
        <v>13</v>
      </c>
      <c r="I21" s="75"/>
    </row>
    <row r="22" ht="24.95" customHeight="1" spans="1:9">
      <c r="A22" s="71">
        <v>201</v>
      </c>
      <c r="B22" s="71">
        <v>6</v>
      </c>
      <c r="C22" s="71">
        <v>8</v>
      </c>
      <c r="D22" s="11" t="s">
        <v>116</v>
      </c>
      <c r="E22" s="7"/>
      <c r="F22" s="7">
        <f t="shared" si="0"/>
        <v>90</v>
      </c>
      <c r="G22" s="7">
        <v>0</v>
      </c>
      <c r="H22" s="7">
        <v>90</v>
      </c>
      <c r="I22" s="75"/>
    </row>
    <row r="23" ht="24.95" customHeight="1" spans="1:9">
      <c r="A23" s="71">
        <v>201</v>
      </c>
      <c r="B23" s="71">
        <v>7</v>
      </c>
      <c r="C23" s="71"/>
      <c r="D23" s="11" t="s">
        <v>118</v>
      </c>
      <c r="E23" s="7"/>
      <c r="F23" s="7">
        <f t="shared" si="0"/>
        <v>500</v>
      </c>
      <c r="G23" s="7">
        <v>0</v>
      </c>
      <c r="H23" s="7">
        <v>500</v>
      </c>
      <c r="I23" s="75"/>
    </row>
    <row r="24" ht="24.95" customHeight="1" spans="1:9">
      <c r="A24" s="71">
        <v>201</v>
      </c>
      <c r="B24" s="71">
        <v>7</v>
      </c>
      <c r="C24" s="71">
        <v>99</v>
      </c>
      <c r="D24" s="11" t="s">
        <v>120</v>
      </c>
      <c r="E24" s="7"/>
      <c r="F24" s="7">
        <f t="shared" si="0"/>
        <v>500</v>
      </c>
      <c r="G24" s="7">
        <v>0</v>
      </c>
      <c r="H24" s="7">
        <v>500</v>
      </c>
      <c r="I24" s="75"/>
    </row>
    <row r="25" ht="24.95" customHeight="1" spans="1:9">
      <c r="A25" s="71">
        <v>201</v>
      </c>
      <c r="B25" s="71">
        <v>11</v>
      </c>
      <c r="C25" s="71"/>
      <c r="D25" s="11" t="s">
        <v>122</v>
      </c>
      <c r="E25" s="7"/>
      <c r="F25" s="7">
        <f t="shared" si="0"/>
        <v>145</v>
      </c>
      <c r="G25" s="7">
        <v>110</v>
      </c>
      <c r="H25" s="7">
        <v>35</v>
      </c>
      <c r="I25" s="75"/>
    </row>
    <row r="26" ht="24.95" customHeight="1" spans="1:9">
      <c r="A26" s="71">
        <v>201</v>
      </c>
      <c r="B26" s="71">
        <v>11</v>
      </c>
      <c r="C26" s="71">
        <v>1</v>
      </c>
      <c r="D26" s="11" t="s">
        <v>92</v>
      </c>
      <c r="E26" s="7"/>
      <c r="F26" s="7">
        <f t="shared" si="0"/>
        <v>110</v>
      </c>
      <c r="G26" s="7">
        <v>110</v>
      </c>
      <c r="H26" s="7">
        <v>0</v>
      </c>
      <c r="I26" s="75"/>
    </row>
    <row r="27" ht="24.95" customHeight="1" spans="1:9">
      <c r="A27" s="71">
        <v>201</v>
      </c>
      <c r="B27" s="71">
        <v>11</v>
      </c>
      <c r="C27" s="71">
        <v>2</v>
      </c>
      <c r="D27" s="11" t="s">
        <v>94</v>
      </c>
      <c r="E27" s="7"/>
      <c r="F27" s="7">
        <f t="shared" si="0"/>
        <v>35</v>
      </c>
      <c r="G27" s="7">
        <v>0</v>
      </c>
      <c r="H27" s="7">
        <v>35</v>
      </c>
      <c r="I27" s="75"/>
    </row>
    <row r="28" ht="24.95" customHeight="1" spans="1:9">
      <c r="A28" s="71">
        <v>201</v>
      </c>
      <c r="B28" s="71">
        <v>13</v>
      </c>
      <c r="C28" s="71"/>
      <c r="D28" s="11" t="s">
        <v>126</v>
      </c>
      <c r="E28" s="7"/>
      <c r="F28" s="7">
        <f t="shared" si="0"/>
        <v>632</v>
      </c>
      <c r="G28" s="7">
        <v>312</v>
      </c>
      <c r="H28" s="7">
        <v>320</v>
      </c>
      <c r="I28" s="75"/>
    </row>
    <row r="29" ht="24.95" customHeight="1" spans="1:9">
      <c r="A29" s="71">
        <v>201</v>
      </c>
      <c r="B29" s="71">
        <v>13</v>
      </c>
      <c r="C29" s="71">
        <v>1</v>
      </c>
      <c r="D29" s="11" t="s">
        <v>92</v>
      </c>
      <c r="E29" s="7"/>
      <c r="F29" s="7">
        <f t="shared" si="0"/>
        <v>312</v>
      </c>
      <c r="G29" s="7">
        <v>312</v>
      </c>
      <c r="H29" s="7">
        <v>0</v>
      </c>
      <c r="I29" s="75"/>
    </row>
    <row r="30" ht="24.95" customHeight="1" spans="1:9">
      <c r="A30" s="71">
        <v>201</v>
      </c>
      <c r="B30" s="71">
        <v>13</v>
      </c>
      <c r="C30" s="71">
        <v>8</v>
      </c>
      <c r="D30" s="11" t="s">
        <v>129</v>
      </c>
      <c r="E30" s="7"/>
      <c r="F30" s="7">
        <f t="shared" si="0"/>
        <v>320</v>
      </c>
      <c r="G30" s="7">
        <v>0</v>
      </c>
      <c r="H30" s="7">
        <v>320</v>
      </c>
      <c r="I30" s="75"/>
    </row>
    <row r="31" ht="24.95" customHeight="1" spans="1:9">
      <c r="A31" s="71">
        <v>201</v>
      </c>
      <c r="B31" s="71">
        <v>29</v>
      </c>
      <c r="C31" s="71"/>
      <c r="D31" s="11" t="s">
        <v>131</v>
      </c>
      <c r="E31" s="7"/>
      <c r="F31" s="7">
        <f t="shared" si="0"/>
        <v>541</v>
      </c>
      <c r="G31" s="7">
        <v>251</v>
      </c>
      <c r="H31" s="7">
        <v>290</v>
      </c>
      <c r="I31" s="75"/>
    </row>
    <row r="32" ht="24.95" customHeight="1" spans="1:9">
      <c r="A32" s="71">
        <v>201</v>
      </c>
      <c r="B32" s="71">
        <v>29</v>
      </c>
      <c r="C32" s="71">
        <v>1</v>
      </c>
      <c r="D32" s="11" t="s">
        <v>92</v>
      </c>
      <c r="E32" s="7"/>
      <c r="F32" s="7">
        <f t="shared" si="0"/>
        <v>251</v>
      </c>
      <c r="G32" s="7">
        <v>251</v>
      </c>
      <c r="H32" s="7">
        <v>0</v>
      </c>
      <c r="I32" s="75"/>
    </row>
    <row r="33" ht="24.95" customHeight="1" spans="1:9">
      <c r="A33" s="71">
        <v>201</v>
      </c>
      <c r="B33" s="71">
        <v>29</v>
      </c>
      <c r="C33" s="71">
        <v>2</v>
      </c>
      <c r="D33" s="11" t="s">
        <v>94</v>
      </c>
      <c r="E33" s="7"/>
      <c r="F33" s="7">
        <f t="shared" si="0"/>
        <v>223</v>
      </c>
      <c r="G33" s="7">
        <v>0</v>
      </c>
      <c r="H33" s="7">
        <v>223</v>
      </c>
      <c r="I33" s="75"/>
    </row>
    <row r="34" ht="24.95" customHeight="1" spans="1:9">
      <c r="A34" s="71">
        <v>201</v>
      </c>
      <c r="B34" s="71">
        <v>29</v>
      </c>
      <c r="C34" s="71">
        <v>2</v>
      </c>
      <c r="D34" s="11" t="s">
        <v>94</v>
      </c>
      <c r="E34" s="7"/>
      <c r="F34" s="7">
        <f t="shared" si="0"/>
        <v>40</v>
      </c>
      <c r="G34" s="7">
        <v>0</v>
      </c>
      <c r="H34" s="7">
        <v>40</v>
      </c>
      <c r="I34" s="75"/>
    </row>
    <row r="35" ht="24.95" customHeight="1" spans="1:9">
      <c r="A35" s="71">
        <v>201</v>
      </c>
      <c r="B35" s="71">
        <v>29</v>
      </c>
      <c r="C35" s="71">
        <v>99</v>
      </c>
      <c r="D35" s="11" t="s">
        <v>135</v>
      </c>
      <c r="E35" s="7"/>
      <c r="F35" s="7">
        <f t="shared" si="0"/>
        <v>27</v>
      </c>
      <c r="G35" s="7">
        <v>0</v>
      </c>
      <c r="H35" s="7">
        <v>27</v>
      </c>
      <c r="I35" s="75"/>
    </row>
    <row r="36" ht="24.95" customHeight="1" spans="1:9">
      <c r="A36" s="71">
        <v>201</v>
      </c>
      <c r="B36" s="71">
        <v>38</v>
      </c>
      <c r="C36" s="71"/>
      <c r="D36" s="11" t="s">
        <v>137</v>
      </c>
      <c r="E36" s="7"/>
      <c r="F36" s="7">
        <f t="shared" si="0"/>
        <v>130</v>
      </c>
      <c r="G36" s="7">
        <v>125</v>
      </c>
      <c r="H36" s="7">
        <v>5</v>
      </c>
      <c r="I36" s="75"/>
    </row>
    <row r="37" ht="24.95" customHeight="1" spans="1:9">
      <c r="A37" s="71">
        <v>201</v>
      </c>
      <c r="B37" s="71">
        <v>38</v>
      </c>
      <c r="C37" s="71">
        <v>1</v>
      </c>
      <c r="D37" s="11" t="s">
        <v>92</v>
      </c>
      <c r="E37" s="7"/>
      <c r="F37" s="7">
        <f t="shared" si="0"/>
        <v>125</v>
      </c>
      <c r="G37" s="7">
        <v>125</v>
      </c>
      <c r="H37" s="7">
        <v>0</v>
      </c>
      <c r="I37" s="75"/>
    </row>
    <row r="38" ht="24.95" customHeight="1" spans="1:9">
      <c r="A38" s="71">
        <v>201</v>
      </c>
      <c r="B38" s="71">
        <v>38</v>
      </c>
      <c r="C38" s="71">
        <v>2</v>
      </c>
      <c r="D38" s="11" t="s">
        <v>94</v>
      </c>
      <c r="E38" s="7"/>
      <c r="F38" s="7">
        <f t="shared" si="0"/>
        <v>5</v>
      </c>
      <c r="G38" s="7">
        <v>0</v>
      </c>
      <c r="H38" s="7">
        <v>5</v>
      </c>
      <c r="I38" s="75"/>
    </row>
    <row r="39" ht="24.95" customHeight="1" spans="1:9">
      <c r="A39" s="71">
        <v>204</v>
      </c>
      <c r="B39" s="71"/>
      <c r="C39" s="71"/>
      <c r="D39" s="11" t="s">
        <v>141</v>
      </c>
      <c r="E39" s="7"/>
      <c r="F39" s="7">
        <f t="shared" si="0"/>
        <v>1172</v>
      </c>
      <c r="G39" s="7">
        <v>250</v>
      </c>
      <c r="H39" s="7">
        <v>922</v>
      </c>
      <c r="I39" s="75"/>
    </row>
    <row r="40" ht="24.95" customHeight="1" spans="1:9">
      <c r="A40" s="71">
        <v>204</v>
      </c>
      <c r="B40" s="71">
        <v>2</v>
      </c>
      <c r="C40" s="71"/>
      <c r="D40" s="11" t="s">
        <v>143</v>
      </c>
      <c r="E40" s="7"/>
      <c r="F40" s="7">
        <f t="shared" si="0"/>
        <v>1092</v>
      </c>
      <c r="G40" s="7">
        <v>250</v>
      </c>
      <c r="H40" s="7">
        <v>842</v>
      </c>
      <c r="I40" s="75"/>
    </row>
    <row r="41" ht="24.95" customHeight="1" spans="1:9">
      <c r="A41" s="71">
        <v>204</v>
      </c>
      <c r="B41" s="71">
        <v>2</v>
      </c>
      <c r="C41" s="71">
        <v>1</v>
      </c>
      <c r="D41" s="11" t="s">
        <v>92</v>
      </c>
      <c r="E41" s="7"/>
      <c r="F41" s="7">
        <f t="shared" si="0"/>
        <v>250</v>
      </c>
      <c r="G41" s="7">
        <v>250</v>
      </c>
      <c r="H41" s="7">
        <v>0</v>
      </c>
      <c r="I41" s="75"/>
    </row>
    <row r="42" ht="24.95" customHeight="1" spans="1:9">
      <c r="A42" s="71">
        <v>204</v>
      </c>
      <c r="B42" s="71">
        <v>2</v>
      </c>
      <c r="C42" s="71">
        <v>3</v>
      </c>
      <c r="D42" s="11" t="s">
        <v>96</v>
      </c>
      <c r="E42" s="7"/>
      <c r="F42" s="7">
        <f t="shared" si="0"/>
        <v>130</v>
      </c>
      <c r="G42" s="7">
        <v>0</v>
      </c>
      <c r="H42" s="7">
        <v>130</v>
      </c>
      <c r="I42" s="75"/>
    </row>
    <row r="43" ht="24.95" customHeight="1" spans="1:9">
      <c r="A43" s="71">
        <v>204</v>
      </c>
      <c r="B43" s="71">
        <v>2</v>
      </c>
      <c r="C43" s="71">
        <v>20</v>
      </c>
      <c r="D43" s="11" t="s">
        <v>147</v>
      </c>
      <c r="E43" s="7"/>
      <c r="F43" s="7">
        <f t="shared" si="0"/>
        <v>710</v>
      </c>
      <c r="G43" s="7">
        <v>0</v>
      </c>
      <c r="H43" s="7">
        <v>710</v>
      </c>
      <c r="I43" s="75"/>
    </row>
    <row r="44" ht="24.95" customHeight="1" spans="1:9">
      <c r="A44" s="71">
        <v>204</v>
      </c>
      <c r="B44" s="71">
        <v>2</v>
      </c>
      <c r="C44" s="71">
        <v>99</v>
      </c>
      <c r="D44" s="11" t="s">
        <v>149</v>
      </c>
      <c r="E44" s="7"/>
      <c r="F44" s="7">
        <f t="shared" si="0"/>
        <v>2</v>
      </c>
      <c r="G44" s="7">
        <v>0</v>
      </c>
      <c r="H44" s="7">
        <v>2</v>
      </c>
      <c r="I44" s="75"/>
    </row>
    <row r="45" ht="24.95" customHeight="1" spans="1:9">
      <c r="A45" s="71">
        <v>204</v>
      </c>
      <c r="B45" s="71">
        <v>6</v>
      </c>
      <c r="C45" s="71"/>
      <c r="D45" s="11" t="s">
        <v>151</v>
      </c>
      <c r="E45" s="7"/>
      <c r="F45" s="7">
        <f t="shared" si="0"/>
        <v>80</v>
      </c>
      <c r="G45" s="7">
        <v>0</v>
      </c>
      <c r="H45" s="7">
        <v>80</v>
      </c>
      <c r="I45" s="75"/>
    </row>
    <row r="46" ht="24.95" customHeight="1" spans="1:9">
      <c r="A46" s="71">
        <v>204</v>
      </c>
      <c r="B46" s="71">
        <v>6</v>
      </c>
      <c r="C46" s="71">
        <v>4</v>
      </c>
      <c r="D46" s="11" t="s">
        <v>153</v>
      </c>
      <c r="E46" s="7"/>
      <c r="F46" s="7">
        <f t="shared" si="0"/>
        <v>80</v>
      </c>
      <c r="G46" s="7">
        <v>0</v>
      </c>
      <c r="H46" s="7">
        <v>80</v>
      </c>
      <c r="I46" s="75"/>
    </row>
    <row r="47" ht="24.95" customHeight="1" spans="1:9">
      <c r="A47" s="71">
        <v>205</v>
      </c>
      <c r="B47" s="71"/>
      <c r="C47" s="71"/>
      <c r="D47" s="11" t="s">
        <v>155</v>
      </c>
      <c r="E47" s="7"/>
      <c r="F47" s="7">
        <f t="shared" si="0"/>
        <v>2225</v>
      </c>
      <c r="G47" s="7">
        <v>0</v>
      </c>
      <c r="H47" s="7">
        <v>2225</v>
      </c>
      <c r="I47" s="75"/>
    </row>
    <row r="48" ht="24.95" customHeight="1" spans="1:9">
      <c r="A48" s="71">
        <v>205</v>
      </c>
      <c r="B48" s="71">
        <v>2</v>
      </c>
      <c r="C48" s="71"/>
      <c r="D48" s="11" t="s">
        <v>157</v>
      </c>
      <c r="E48" s="7"/>
      <c r="F48" s="7">
        <f t="shared" si="0"/>
        <v>2225</v>
      </c>
      <c r="G48" s="7">
        <v>0</v>
      </c>
      <c r="H48" s="7">
        <v>2225</v>
      </c>
      <c r="I48" s="75"/>
    </row>
    <row r="49" ht="24.95" customHeight="1" spans="1:9">
      <c r="A49" s="71">
        <v>205</v>
      </c>
      <c r="B49" s="71">
        <v>2</v>
      </c>
      <c r="C49" s="71">
        <v>4</v>
      </c>
      <c r="D49" s="11" t="s">
        <v>159</v>
      </c>
      <c r="E49" s="7"/>
      <c r="F49" s="7">
        <f t="shared" si="0"/>
        <v>2200</v>
      </c>
      <c r="G49" s="7">
        <v>0</v>
      </c>
      <c r="H49" s="7">
        <v>2200</v>
      </c>
      <c r="I49" s="75"/>
    </row>
    <row r="50" ht="24.95" customHeight="1" spans="1:9">
      <c r="A50" s="71">
        <v>205</v>
      </c>
      <c r="B50" s="71">
        <v>2</v>
      </c>
      <c r="C50" s="71">
        <v>99</v>
      </c>
      <c r="D50" s="11" t="s">
        <v>161</v>
      </c>
      <c r="E50" s="7"/>
      <c r="F50" s="7">
        <f t="shared" si="0"/>
        <v>25</v>
      </c>
      <c r="G50" s="7">
        <v>0</v>
      </c>
      <c r="H50" s="7">
        <v>25</v>
      </c>
      <c r="I50" s="75"/>
    </row>
    <row r="51" ht="24.95" customHeight="1" spans="1:9">
      <c r="A51" s="71">
        <v>206</v>
      </c>
      <c r="B51" s="71"/>
      <c r="C51" s="71"/>
      <c r="D51" s="11" t="s">
        <v>163</v>
      </c>
      <c r="E51" s="7"/>
      <c r="F51" s="7">
        <f t="shared" si="0"/>
        <v>9280</v>
      </c>
      <c r="G51" s="7">
        <v>80</v>
      </c>
      <c r="H51" s="7">
        <v>9200</v>
      </c>
      <c r="I51" s="75"/>
    </row>
    <row r="52" ht="24.95" customHeight="1" spans="1:9">
      <c r="A52" s="71">
        <v>206</v>
      </c>
      <c r="B52" s="71">
        <v>4</v>
      </c>
      <c r="C52" s="71"/>
      <c r="D52" s="11" t="s">
        <v>320</v>
      </c>
      <c r="E52" s="7"/>
      <c r="F52" s="7">
        <f t="shared" si="0"/>
        <v>9200</v>
      </c>
      <c r="G52" s="7">
        <v>0</v>
      </c>
      <c r="H52" s="7">
        <v>9200</v>
      </c>
      <c r="I52" s="75"/>
    </row>
    <row r="53" ht="24.95" customHeight="1" spans="1:9">
      <c r="A53" s="71">
        <v>206</v>
      </c>
      <c r="B53" s="71">
        <v>4</v>
      </c>
      <c r="C53" s="71">
        <v>3</v>
      </c>
      <c r="D53" s="11" t="s">
        <v>167</v>
      </c>
      <c r="E53" s="7"/>
      <c r="F53" s="7">
        <f t="shared" si="0"/>
        <v>9200</v>
      </c>
      <c r="G53" s="7">
        <v>0</v>
      </c>
      <c r="H53" s="7">
        <v>9200</v>
      </c>
      <c r="I53" s="75"/>
    </row>
    <row r="54" ht="24.95" customHeight="1" spans="1:9">
      <c r="A54" s="71">
        <v>206</v>
      </c>
      <c r="B54" s="71">
        <v>5</v>
      </c>
      <c r="C54" s="71"/>
      <c r="D54" s="11" t="s">
        <v>169</v>
      </c>
      <c r="E54" s="7"/>
      <c r="F54" s="7">
        <f t="shared" si="0"/>
        <v>80</v>
      </c>
      <c r="G54" s="7">
        <v>80</v>
      </c>
      <c r="H54" s="7">
        <v>0</v>
      </c>
      <c r="I54" s="75"/>
    </row>
    <row r="55" ht="24.95" customHeight="1" spans="1:9">
      <c r="A55" s="71">
        <v>206</v>
      </c>
      <c r="B55" s="71">
        <v>5</v>
      </c>
      <c r="C55" s="71">
        <v>1</v>
      </c>
      <c r="D55" s="11" t="s">
        <v>171</v>
      </c>
      <c r="E55" s="7"/>
      <c r="F55" s="7">
        <f t="shared" si="0"/>
        <v>80</v>
      </c>
      <c r="G55" s="7">
        <v>80</v>
      </c>
      <c r="H55" s="7">
        <v>0</v>
      </c>
      <c r="I55" s="75"/>
    </row>
    <row r="56" ht="24.95" customHeight="1" spans="1:9">
      <c r="A56" s="71">
        <v>207</v>
      </c>
      <c r="B56" s="71"/>
      <c r="C56" s="71"/>
      <c r="D56" s="72" t="s">
        <v>173</v>
      </c>
      <c r="E56" s="7"/>
      <c r="F56" s="7">
        <f t="shared" si="0"/>
        <v>30</v>
      </c>
      <c r="G56" s="7">
        <v>0</v>
      </c>
      <c r="H56" s="7">
        <v>30</v>
      </c>
      <c r="I56" s="75"/>
    </row>
    <row r="57" ht="24.95" customHeight="1" spans="1:9">
      <c r="A57" s="71">
        <v>207</v>
      </c>
      <c r="B57" s="71">
        <v>1</v>
      </c>
      <c r="C57" s="71"/>
      <c r="D57" s="72" t="s">
        <v>321</v>
      </c>
      <c r="E57" s="7"/>
      <c r="F57" s="7">
        <f t="shared" si="0"/>
        <v>30</v>
      </c>
      <c r="G57" s="7">
        <v>0</v>
      </c>
      <c r="H57" s="7">
        <v>30</v>
      </c>
      <c r="I57" s="75"/>
    </row>
    <row r="58" ht="24.95" customHeight="1" spans="1:9">
      <c r="A58" s="71">
        <v>207</v>
      </c>
      <c r="B58" s="71">
        <v>1</v>
      </c>
      <c r="C58" s="71">
        <v>6</v>
      </c>
      <c r="D58" s="72" t="s">
        <v>177</v>
      </c>
      <c r="E58" s="7"/>
      <c r="F58" s="7">
        <f t="shared" si="0"/>
        <v>30</v>
      </c>
      <c r="G58" s="7">
        <v>0</v>
      </c>
      <c r="H58" s="7">
        <v>30</v>
      </c>
      <c r="I58" s="75"/>
    </row>
    <row r="59" ht="24.95" customHeight="1" spans="1:9">
      <c r="A59" s="71">
        <v>208</v>
      </c>
      <c r="B59" s="71"/>
      <c r="C59" s="71"/>
      <c r="D59" s="11" t="s">
        <v>179</v>
      </c>
      <c r="E59" s="7"/>
      <c r="F59" s="7">
        <f t="shared" si="0"/>
        <v>959</v>
      </c>
      <c r="G59" s="7">
        <v>503</v>
      </c>
      <c r="H59" s="7">
        <v>456</v>
      </c>
      <c r="I59" s="75"/>
    </row>
    <row r="60" ht="24.95" customHeight="1" spans="1:9">
      <c r="A60" s="71">
        <v>208</v>
      </c>
      <c r="B60" s="71">
        <v>1</v>
      </c>
      <c r="C60" s="71"/>
      <c r="D60" s="11" t="s">
        <v>181</v>
      </c>
      <c r="E60" s="7"/>
      <c r="F60" s="7">
        <f t="shared" si="0"/>
        <v>503</v>
      </c>
      <c r="G60" s="7">
        <v>503</v>
      </c>
      <c r="H60" s="7">
        <v>0</v>
      </c>
      <c r="I60" s="75"/>
    </row>
    <row r="61" ht="24.95" customHeight="1" spans="1:9">
      <c r="A61" s="71">
        <v>208</v>
      </c>
      <c r="B61" s="71">
        <v>1</v>
      </c>
      <c r="C61" s="71">
        <v>1</v>
      </c>
      <c r="D61" s="11" t="s">
        <v>92</v>
      </c>
      <c r="E61" s="7"/>
      <c r="F61" s="7">
        <f t="shared" si="0"/>
        <v>463</v>
      </c>
      <c r="G61" s="7">
        <v>463</v>
      </c>
      <c r="H61" s="7">
        <v>0</v>
      </c>
      <c r="I61" s="75"/>
    </row>
    <row r="62" ht="24.95" customHeight="1" spans="1:9">
      <c r="A62" s="71">
        <v>208</v>
      </c>
      <c r="B62" s="71">
        <v>1</v>
      </c>
      <c r="C62" s="71">
        <v>1</v>
      </c>
      <c r="D62" s="11" t="s">
        <v>92</v>
      </c>
      <c r="E62" s="7"/>
      <c r="F62" s="7">
        <f t="shared" si="0"/>
        <v>40</v>
      </c>
      <c r="G62" s="7">
        <v>40</v>
      </c>
      <c r="H62" s="7">
        <v>0</v>
      </c>
      <c r="I62" s="75"/>
    </row>
    <row r="63" ht="24.95" customHeight="1" spans="1:9">
      <c r="A63" s="71">
        <v>208</v>
      </c>
      <c r="B63" s="71">
        <v>2</v>
      </c>
      <c r="C63" s="71"/>
      <c r="D63" s="11" t="s">
        <v>184</v>
      </c>
      <c r="E63" s="7"/>
      <c r="F63" s="7">
        <f t="shared" si="0"/>
        <v>41</v>
      </c>
      <c r="G63" s="7">
        <v>0</v>
      </c>
      <c r="H63" s="7">
        <v>41</v>
      </c>
      <c r="I63" s="75"/>
    </row>
    <row r="64" ht="24.95" customHeight="1" spans="1:9">
      <c r="A64" s="71">
        <v>208</v>
      </c>
      <c r="B64" s="71">
        <v>2</v>
      </c>
      <c r="C64" s="71">
        <v>99</v>
      </c>
      <c r="D64" s="11" t="s">
        <v>186</v>
      </c>
      <c r="E64" s="7"/>
      <c r="F64" s="7">
        <f t="shared" si="0"/>
        <v>41</v>
      </c>
      <c r="G64" s="7">
        <v>0</v>
      </c>
      <c r="H64" s="7">
        <v>41</v>
      </c>
      <c r="I64" s="75"/>
    </row>
    <row r="65" ht="24.95" customHeight="1" spans="1:9">
      <c r="A65" s="71">
        <v>208</v>
      </c>
      <c r="B65" s="71">
        <v>7</v>
      </c>
      <c r="C65" s="71"/>
      <c r="D65" s="11" t="s">
        <v>188</v>
      </c>
      <c r="E65" s="7"/>
      <c r="F65" s="7">
        <f t="shared" si="0"/>
        <v>55</v>
      </c>
      <c r="G65" s="7">
        <v>0</v>
      </c>
      <c r="H65" s="7">
        <v>55</v>
      </c>
      <c r="I65" s="75"/>
    </row>
    <row r="66" ht="24.95" customHeight="1" spans="1:9">
      <c r="A66" s="71">
        <v>208</v>
      </c>
      <c r="B66" s="71">
        <v>7</v>
      </c>
      <c r="C66" s="71">
        <v>99</v>
      </c>
      <c r="D66" s="11" t="s">
        <v>190</v>
      </c>
      <c r="E66" s="7"/>
      <c r="F66" s="7">
        <f t="shared" si="0"/>
        <v>55</v>
      </c>
      <c r="G66" s="7">
        <v>0</v>
      </c>
      <c r="H66" s="7">
        <v>55</v>
      </c>
      <c r="I66" s="75"/>
    </row>
    <row r="67" ht="24.95" customHeight="1" spans="1:9">
      <c r="A67" s="71">
        <v>208</v>
      </c>
      <c r="B67" s="71">
        <v>19</v>
      </c>
      <c r="C67" s="71"/>
      <c r="D67" s="11" t="s">
        <v>192</v>
      </c>
      <c r="E67" s="7"/>
      <c r="F67" s="7">
        <f t="shared" si="0"/>
        <v>360</v>
      </c>
      <c r="G67" s="7">
        <v>0</v>
      </c>
      <c r="H67" s="7">
        <v>360</v>
      </c>
      <c r="I67" s="75"/>
    </row>
    <row r="68" ht="24.95" customHeight="1" spans="1:9">
      <c r="A68" s="71">
        <v>208</v>
      </c>
      <c r="B68" s="71">
        <v>19</v>
      </c>
      <c r="C68" s="71">
        <v>2</v>
      </c>
      <c r="D68" s="11" t="s">
        <v>194</v>
      </c>
      <c r="E68" s="7"/>
      <c r="F68" s="7">
        <f t="shared" si="0"/>
        <v>360</v>
      </c>
      <c r="G68" s="7">
        <v>0</v>
      </c>
      <c r="H68" s="7">
        <v>360</v>
      </c>
      <c r="I68" s="75"/>
    </row>
    <row r="69" ht="24.95" customHeight="1" spans="1:9">
      <c r="A69" s="71">
        <v>211</v>
      </c>
      <c r="B69" s="71"/>
      <c r="C69" s="71"/>
      <c r="D69" s="11" t="s">
        <v>196</v>
      </c>
      <c r="E69" s="7"/>
      <c r="F69" s="7">
        <f t="shared" si="0"/>
        <v>7179</v>
      </c>
      <c r="G69" s="7">
        <v>126</v>
      </c>
      <c r="H69" s="7">
        <v>7053</v>
      </c>
      <c r="I69" s="75"/>
    </row>
    <row r="70" ht="24.95" customHeight="1" spans="1:9">
      <c r="A70" s="71">
        <v>211</v>
      </c>
      <c r="B70" s="71">
        <v>1</v>
      </c>
      <c r="C70" s="71"/>
      <c r="D70" s="11" t="s">
        <v>198</v>
      </c>
      <c r="E70" s="7"/>
      <c r="F70" s="7">
        <f t="shared" ref="F70:F126" si="1">SUM(G70:H70)</f>
        <v>379</v>
      </c>
      <c r="G70" s="7">
        <v>126</v>
      </c>
      <c r="H70" s="7">
        <v>253</v>
      </c>
      <c r="I70" s="75"/>
    </row>
    <row r="71" ht="24.95" customHeight="1" spans="1:9">
      <c r="A71" s="71">
        <v>211</v>
      </c>
      <c r="B71" s="71">
        <v>1</v>
      </c>
      <c r="C71" s="71">
        <v>1</v>
      </c>
      <c r="D71" s="11" t="s">
        <v>92</v>
      </c>
      <c r="E71" s="7"/>
      <c r="F71" s="7">
        <f t="shared" si="1"/>
        <v>126</v>
      </c>
      <c r="G71" s="7">
        <v>126</v>
      </c>
      <c r="H71" s="7">
        <v>0</v>
      </c>
      <c r="I71" s="75"/>
    </row>
    <row r="72" ht="24.95" customHeight="1" spans="1:9">
      <c r="A72" s="71">
        <v>211</v>
      </c>
      <c r="B72" s="71">
        <v>1</v>
      </c>
      <c r="C72" s="71">
        <v>2</v>
      </c>
      <c r="D72" s="11" t="s">
        <v>94</v>
      </c>
      <c r="E72" s="7"/>
      <c r="F72" s="7">
        <f t="shared" si="1"/>
        <v>253</v>
      </c>
      <c r="G72" s="7">
        <v>0</v>
      </c>
      <c r="H72" s="7">
        <v>253</v>
      </c>
      <c r="I72" s="75"/>
    </row>
    <row r="73" ht="24.95" customHeight="1" spans="1:9">
      <c r="A73" s="71">
        <v>211</v>
      </c>
      <c r="B73" s="71">
        <v>3</v>
      </c>
      <c r="C73" s="71"/>
      <c r="D73" s="11" t="s">
        <v>202</v>
      </c>
      <c r="E73" s="7"/>
      <c r="F73" s="7">
        <f t="shared" si="1"/>
        <v>6800</v>
      </c>
      <c r="G73" s="7">
        <v>0</v>
      </c>
      <c r="H73" s="7">
        <v>6800</v>
      </c>
      <c r="I73" s="75"/>
    </row>
    <row r="74" ht="24.95" customHeight="1" spans="1:9">
      <c r="A74" s="71">
        <v>211</v>
      </c>
      <c r="B74" s="71">
        <v>3</v>
      </c>
      <c r="C74" s="71">
        <v>2</v>
      </c>
      <c r="D74" s="11" t="s">
        <v>204</v>
      </c>
      <c r="E74" s="7"/>
      <c r="F74" s="7">
        <f t="shared" si="1"/>
        <v>6800</v>
      </c>
      <c r="G74" s="7">
        <v>0</v>
      </c>
      <c r="H74" s="7">
        <v>6800</v>
      </c>
      <c r="I74" s="75"/>
    </row>
    <row r="75" ht="24.95" customHeight="1" spans="1:9">
      <c r="A75" s="71">
        <v>212</v>
      </c>
      <c r="B75" s="71"/>
      <c r="C75" s="71"/>
      <c r="D75" s="11" t="s">
        <v>206</v>
      </c>
      <c r="E75" s="7"/>
      <c r="F75" s="7">
        <f t="shared" si="1"/>
        <v>43908</v>
      </c>
      <c r="G75" s="7">
        <v>2182</v>
      </c>
      <c r="H75" s="7">
        <f>98926-57200</f>
        <v>41726</v>
      </c>
      <c r="I75" s="75"/>
    </row>
    <row r="76" ht="24.95" customHeight="1" spans="1:9">
      <c r="A76" s="71">
        <v>212</v>
      </c>
      <c r="B76" s="71">
        <v>1</v>
      </c>
      <c r="C76" s="71"/>
      <c r="D76" s="11" t="s">
        <v>208</v>
      </c>
      <c r="E76" s="7"/>
      <c r="F76" s="7">
        <f t="shared" si="1"/>
        <v>6372</v>
      </c>
      <c r="G76" s="7">
        <v>2061</v>
      </c>
      <c r="H76" s="7">
        <v>4311</v>
      </c>
      <c r="I76" s="75"/>
    </row>
    <row r="77" ht="24.95" customHeight="1" spans="1:9">
      <c r="A77" s="71">
        <v>212</v>
      </c>
      <c r="B77" s="71">
        <v>1</v>
      </c>
      <c r="C77" s="71">
        <v>1</v>
      </c>
      <c r="D77" s="11" t="s">
        <v>92</v>
      </c>
      <c r="E77" s="7"/>
      <c r="F77" s="7">
        <f t="shared" si="1"/>
        <v>2006</v>
      </c>
      <c r="G77" s="7">
        <v>2006</v>
      </c>
      <c r="H77" s="7">
        <v>0</v>
      </c>
      <c r="I77" s="75"/>
    </row>
    <row r="78" ht="24.95" customHeight="1" spans="1:9">
      <c r="A78" s="71">
        <v>212</v>
      </c>
      <c r="B78" s="71">
        <v>1</v>
      </c>
      <c r="C78" s="71">
        <v>1</v>
      </c>
      <c r="D78" s="11" t="s">
        <v>92</v>
      </c>
      <c r="E78" s="7"/>
      <c r="F78" s="7">
        <f t="shared" si="1"/>
        <v>55</v>
      </c>
      <c r="G78" s="7">
        <v>55</v>
      </c>
      <c r="H78" s="7">
        <v>0</v>
      </c>
      <c r="I78" s="75"/>
    </row>
    <row r="79" ht="24.95" customHeight="1" spans="1:9">
      <c r="A79" s="71">
        <v>212</v>
      </c>
      <c r="B79" s="71">
        <v>1</v>
      </c>
      <c r="C79" s="71">
        <v>2</v>
      </c>
      <c r="D79" s="11" t="s">
        <v>94</v>
      </c>
      <c r="E79" s="7"/>
      <c r="F79" s="7">
        <f t="shared" si="1"/>
        <v>2200</v>
      </c>
      <c r="G79" s="7">
        <v>0</v>
      </c>
      <c r="H79" s="7">
        <v>2200</v>
      </c>
      <c r="I79" s="75"/>
    </row>
    <row r="80" ht="24.95" customHeight="1" spans="1:9">
      <c r="A80" s="71">
        <v>212</v>
      </c>
      <c r="B80" s="71">
        <v>1</v>
      </c>
      <c r="C80" s="71">
        <v>3</v>
      </c>
      <c r="D80" s="11" t="s">
        <v>96</v>
      </c>
      <c r="E80" s="7"/>
      <c r="F80" s="7">
        <f t="shared" si="1"/>
        <v>54</v>
      </c>
      <c r="G80" s="7">
        <v>0</v>
      </c>
      <c r="H80" s="7">
        <v>54</v>
      </c>
      <c r="I80" s="75"/>
    </row>
    <row r="81" ht="24.95" customHeight="1" spans="1:9">
      <c r="A81" s="71">
        <v>212</v>
      </c>
      <c r="B81" s="71">
        <v>1</v>
      </c>
      <c r="C81" s="71">
        <v>4</v>
      </c>
      <c r="D81" s="11" t="s">
        <v>213</v>
      </c>
      <c r="E81" s="7"/>
      <c r="F81" s="7">
        <f t="shared" si="1"/>
        <v>2007</v>
      </c>
      <c r="G81" s="7">
        <v>0</v>
      </c>
      <c r="H81" s="7">
        <v>2007</v>
      </c>
      <c r="I81" s="75"/>
    </row>
    <row r="82" ht="24.95" customHeight="1" spans="1:9">
      <c r="A82" s="71">
        <v>212</v>
      </c>
      <c r="B82" s="71">
        <v>1</v>
      </c>
      <c r="C82" s="71">
        <v>99</v>
      </c>
      <c r="D82" s="11" t="s">
        <v>215</v>
      </c>
      <c r="E82" s="7"/>
      <c r="F82" s="7">
        <f t="shared" si="1"/>
        <v>50</v>
      </c>
      <c r="G82" s="7">
        <v>0</v>
      </c>
      <c r="H82" s="7">
        <v>50</v>
      </c>
      <c r="I82" s="75"/>
    </row>
    <row r="83" ht="24.95" customHeight="1" spans="1:9">
      <c r="A83" s="71">
        <v>212</v>
      </c>
      <c r="B83" s="71">
        <v>2</v>
      </c>
      <c r="C83" s="71"/>
      <c r="D83" s="11" t="s">
        <v>217</v>
      </c>
      <c r="E83" s="7"/>
      <c r="F83" s="7">
        <f t="shared" si="1"/>
        <v>1300</v>
      </c>
      <c r="G83" s="7">
        <v>0</v>
      </c>
      <c r="H83" s="7">
        <v>1300</v>
      </c>
      <c r="I83" s="75"/>
    </row>
    <row r="84" ht="24.95" customHeight="1" spans="1:9">
      <c r="A84" s="71">
        <v>212</v>
      </c>
      <c r="B84" s="71">
        <v>2</v>
      </c>
      <c r="C84" s="71">
        <v>1</v>
      </c>
      <c r="D84" s="11" t="s">
        <v>219</v>
      </c>
      <c r="E84" s="7"/>
      <c r="F84" s="7">
        <f t="shared" si="1"/>
        <v>800</v>
      </c>
      <c r="G84" s="7">
        <v>0</v>
      </c>
      <c r="H84" s="7">
        <v>800</v>
      </c>
      <c r="I84" s="75"/>
    </row>
    <row r="85" ht="24.95" customHeight="1" spans="1:9">
      <c r="A85" s="71">
        <v>212</v>
      </c>
      <c r="B85" s="71">
        <v>2</v>
      </c>
      <c r="C85" s="71">
        <v>1</v>
      </c>
      <c r="D85" s="11" t="s">
        <v>219</v>
      </c>
      <c r="E85" s="7"/>
      <c r="F85" s="7">
        <f t="shared" si="1"/>
        <v>500</v>
      </c>
      <c r="G85" s="7">
        <v>0</v>
      </c>
      <c r="H85" s="7">
        <v>500</v>
      </c>
      <c r="I85" s="75"/>
    </row>
    <row r="86" ht="24.95" customHeight="1" spans="1:9">
      <c r="A86" s="71">
        <v>212</v>
      </c>
      <c r="B86" s="71">
        <v>3</v>
      </c>
      <c r="C86" s="71"/>
      <c r="D86" s="11" t="s">
        <v>221</v>
      </c>
      <c r="E86" s="7"/>
      <c r="F86" s="7">
        <f t="shared" si="1"/>
        <v>30140</v>
      </c>
      <c r="G86" s="7">
        <v>0</v>
      </c>
      <c r="H86" s="7">
        <v>30140</v>
      </c>
      <c r="I86" s="75"/>
    </row>
    <row r="87" ht="24.95" customHeight="1" spans="1:9">
      <c r="A87" s="71">
        <v>212</v>
      </c>
      <c r="B87" s="71">
        <v>3</v>
      </c>
      <c r="C87" s="71">
        <v>3</v>
      </c>
      <c r="D87" s="11" t="s">
        <v>223</v>
      </c>
      <c r="E87" s="7"/>
      <c r="F87" s="7">
        <f t="shared" si="1"/>
        <v>24035</v>
      </c>
      <c r="G87" s="7">
        <v>0</v>
      </c>
      <c r="H87" s="7">
        <v>24035</v>
      </c>
      <c r="I87" s="75"/>
    </row>
    <row r="88" ht="24.95" customHeight="1" spans="1:9">
      <c r="A88" s="71">
        <v>212</v>
      </c>
      <c r="B88" s="71">
        <v>3</v>
      </c>
      <c r="C88" s="71">
        <v>3</v>
      </c>
      <c r="D88" s="11" t="s">
        <v>223</v>
      </c>
      <c r="E88" s="7"/>
      <c r="F88" s="7">
        <f t="shared" si="1"/>
        <v>6040</v>
      </c>
      <c r="G88" s="7">
        <v>0</v>
      </c>
      <c r="H88" s="7">
        <v>6040</v>
      </c>
      <c r="I88" s="75"/>
    </row>
    <row r="89" ht="24.95" customHeight="1" spans="1:9">
      <c r="A89" s="71">
        <v>212</v>
      </c>
      <c r="B89" s="71">
        <v>3</v>
      </c>
      <c r="C89" s="71">
        <v>99</v>
      </c>
      <c r="D89" s="11" t="s">
        <v>225</v>
      </c>
      <c r="E89" s="7"/>
      <c r="F89" s="7">
        <f t="shared" si="1"/>
        <v>65</v>
      </c>
      <c r="G89" s="7">
        <v>0</v>
      </c>
      <c r="H89" s="7">
        <v>65</v>
      </c>
      <c r="I89" s="75"/>
    </row>
    <row r="90" ht="24.95" customHeight="1" spans="1:9">
      <c r="A90" s="71">
        <v>212</v>
      </c>
      <c r="B90" s="71">
        <v>5</v>
      </c>
      <c r="C90" s="71"/>
      <c r="D90" s="11" t="s">
        <v>227</v>
      </c>
      <c r="E90" s="7"/>
      <c r="F90" s="7">
        <f t="shared" si="1"/>
        <v>1975</v>
      </c>
      <c r="G90" s="7">
        <v>0</v>
      </c>
      <c r="H90" s="7">
        <v>1975</v>
      </c>
      <c r="I90" s="75"/>
    </row>
    <row r="91" ht="24.95" customHeight="1" spans="1:9">
      <c r="A91" s="71">
        <v>212</v>
      </c>
      <c r="B91" s="71">
        <v>5</v>
      </c>
      <c r="C91" s="71">
        <v>1</v>
      </c>
      <c r="D91" s="11" t="s">
        <v>229</v>
      </c>
      <c r="E91" s="7"/>
      <c r="F91" s="7">
        <f t="shared" si="1"/>
        <v>1975</v>
      </c>
      <c r="G91" s="7">
        <v>0</v>
      </c>
      <c r="H91" s="7">
        <v>1975</v>
      </c>
      <c r="I91" s="75"/>
    </row>
    <row r="92" ht="24.95" customHeight="1" spans="1:9">
      <c r="A92" s="71">
        <v>212</v>
      </c>
      <c r="B92" s="71">
        <v>6</v>
      </c>
      <c r="C92" s="71"/>
      <c r="D92" s="11" t="s">
        <v>231</v>
      </c>
      <c r="E92" s="7"/>
      <c r="F92" s="7">
        <f t="shared" si="1"/>
        <v>121</v>
      </c>
      <c r="G92" s="7">
        <v>121</v>
      </c>
      <c r="H92" s="7">
        <v>0</v>
      </c>
      <c r="I92" s="75"/>
    </row>
    <row r="93" ht="24.95" customHeight="1" spans="1:9">
      <c r="A93" s="71">
        <v>212</v>
      </c>
      <c r="B93" s="71">
        <v>6</v>
      </c>
      <c r="C93" s="71">
        <v>1</v>
      </c>
      <c r="D93" s="11" t="s">
        <v>233</v>
      </c>
      <c r="E93" s="7"/>
      <c r="F93" s="7">
        <f t="shared" si="1"/>
        <v>121</v>
      </c>
      <c r="G93" s="7">
        <v>121</v>
      </c>
      <c r="H93" s="7">
        <v>0</v>
      </c>
      <c r="I93" s="75"/>
    </row>
    <row r="94" ht="24.95" customHeight="1" spans="1:9">
      <c r="A94" s="71">
        <v>212</v>
      </c>
      <c r="B94" s="71">
        <v>99</v>
      </c>
      <c r="C94" s="71"/>
      <c r="D94" s="11" t="s">
        <v>247</v>
      </c>
      <c r="E94" s="7"/>
      <c r="F94" s="7">
        <f t="shared" si="1"/>
        <v>4000</v>
      </c>
      <c r="G94" s="7">
        <v>0</v>
      </c>
      <c r="H94" s="7">
        <v>4000</v>
      </c>
      <c r="I94" s="75"/>
    </row>
    <row r="95" ht="24.95" customHeight="1" spans="1:9">
      <c r="A95" s="71">
        <v>212</v>
      </c>
      <c r="B95" s="71">
        <v>99</v>
      </c>
      <c r="C95" s="71">
        <v>1</v>
      </c>
      <c r="D95" s="11" t="s">
        <v>249</v>
      </c>
      <c r="E95" s="7"/>
      <c r="F95" s="7">
        <f t="shared" si="1"/>
        <v>4000</v>
      </c>
      <c r="G95" s="7">
        <v>0</v>
      </c>
      <c r="H95" s="7">
        <v>4000</v>
      </c>
      <c r="I95" s="75"/>
    </row>
    <row r="96" ht="24.95" customHeight="1" spans="1:9">
      <c r="A96" s="71">
        <v>213</v>
      </c>
      <c r="B96" s="71"/>
      <c r="C96" s="71"/>
      <c r="D96" s="11" t="s">
        <v>251</v>
      </c>
      <c r="E96" s="7"/>
      <c r="F96" s="7">
        <f t="shared" si="1"/>
        <v>1200</v>
      </c>
      <c r="G96" s="7">
        <v>0</v>
      </c>
      <c r="H96" s="7">
        <v>1200</v>
      </c>
      <c r="I96" s="75"/>
    </row>
    <row r="97" ht="24.95" customHeight="1" spans="1:9">
      <c r="A97" s="71">
        <v>213</v>
      </c>
      <c r="B97" s="71">
        <v>5</v>
      </c>
      <c r="C97" s="71"/>
      <c r="D97" s="11" t="s">
        <v>253</v>
      </c>
      <c r="E97" s="7"/>
      <c r="F97" s="7">
        <f t="shared" si="1"/>
        <v>1200</v>
      </c>
      <c r="G97" s="7">
        <v>0</v>
      </c>
      <c r="H97" s="7">
        <v>1200</v>
      </c>
      <c r="I97" s="75"/>
    </row>
    <row r="98" ht="24.95" customHeight="1" spans="1:9">
      <c r="A98" s="71">
        <v>213</v>
      </c>
      <c r="B98" s="71">
        <v>5</v>
      </c>
      <c r="C98" s="71">
        <v>5</v>
      </c>
      <c r="D98" s="11" t="s">
        <v>255</v>
      </c>
      <c r="E98" s="7"/>
      <c r="F98" s="7">
        <f t="shared" si="1"/>
        <v>1200</v>
      </c>
      <c r="G98" s="7">
        <v>0</v>
      </c>
      <c r="H98" s="7">
        <v>1200</v>
      </c>
      <c r="I98" s="75"/>
    </row>
    <row r="99" ht="24.95" customHeight="1" spans="1:9">
      <c r="A99" s="71">
        <v>214</v>
      </c>
      <c r="B99" s="71"/>
      <c r="C99" s="71"/>
      <c r="D99" s="11" t="s">
        <v>257</v>
      </c>
      <c r="E99" s="7"/>
      <c r="F99" s="7">
        <f t="shared" si="1"/>
        <v>759</v>
      </c>
      <c r="G99" s="7">
        <v>0</v>
      </c>
      <c r="H99" s="7">
        <v>759</v>
      </c>
      <c r="I99" s="75"/>
    </row>
    <row r="100" ht="24.95" customHeight="1" spans="1:9">
      <c r="A100" s="71">
        <v>214</v>
      </c>
      <c r="B100" s="71">
        <v>99</v>
      </c>
      <c r="C100" s="71"/>
      <c r="D100" s="11" t="s">
        <v>259</v>
      </c>
      <c r="E100" s="7"/>
      <c r="F100" s="7">
        <f t="shared" si="1"/>
        <v>759</v>
      </c>
      <c r="G100" s="7">
        <v>0</v>
      </c>
      <c r="H100" s="7">
        <v>759</v>
      </c>
      <c r="I100" s="75"/>
    </row>
    <row r="101" ht="24.95" customHeight="1" spans="1:9">
      <c r="A101" s="71">
        <v>214</v>
      </c>
      <c r="B101" s="71">
        <v>99</v>
      </c>
      <c r="C101" s="71">
        <v>1</v>
      </c>
      <c r="D101" s="11" t="s">
        <v>261</v>
      </c>
      <c r="E101" s="7"/>
      <c r="F101" s="7">
        <f t="shared" si="1"/>
        <v>691</v>
      </c>
      <c r="G101" s="7">
        <v>0</v>
      </c>
      <c r="H101" s="7">
        <v>691</v>
      </c>
      <c r="I101" s="75"/>
    </row>
    <row r="102" ht="24.95" customHeight="1" spans="1:9">
      <c r="A102" s="71">
        <v>214</v>
      </c>
      <c r="B102" s="71">
        <v>99</v>
      </c>
      <c r="C102" s="71">
        <v>99</v>
      </c>
      <c r="D102" s="11" t="s">
        <v>263</v>
      </c>
      <c r="E102" s="7"/>
      <c r="F102" s="7">
        <f t="shared" si="1"/>
        <v>68</v>
      </c>
      <c r="G102" s="7">
        <v>0</v>
      </c>
      <c r="H102" s="7">
        <v>68</v>
      </c>
      <c r="I102" s="75"/>
    </row>
    <row r="103" ht="24.95" customHeight="1" spans="1:9">
      <c r="A103" s="71">
        <v>215</v>
      </c>
      <c r="B103" s="71"/>
      <c r="C103" s="71"/>
      <c r="D103" s="11" t="s">
        <v>265</v>
      </c>
      <c r="E103" s="7"/>
      <c r="F103" s="7">
        <f t="shared" si="1"/>
        <v>24500</v>
      </c>
      <c r="G103" s="7">
        <v>0</v>
      </c>
      <c r="H103" s="7">
        <v>24500</v>
      </c>
      <c r="I103" s="75"/>
    </row>
    <row r="104" ht="24.95" customHeight="1" spans="1:9">
      <c r="A104" s="71">
        <v>215</v>
      </c>
      <c r="B104" s="71">
        <v>8</v>
      </c>
      <c r="C104" s="71"/>
      <c r="D104" s="11" t="s">
        <v>267</v>
      </c>
      <c r="E104" s="7"/>
      <c r="F104" s="7">
        <f t="shared" si="1"/>
        <v>24500</v>
      </c>
      <c r="G104" s="7">
        <v>0</v>
      </c>
      <c r="H104" s="7">
        <v>24500</v>
      </c>
      <c r="I104" s="75"/>
    </row>
    <row r="105" ht="24.95" customHeight="1" spans="1:9">
      <c r="A105" s="71">
        <v>215</v>
      </c>
      <c r="B105" s="71">
        <v>8</v>
      </c>
      <c r="C105" s="71">
        <v>5</v>
      </c>
      <c r="D105" s="11" t="s">
        <v>269</v>
      </c>
      <c r="E105" s="7"/>
      <c r="F105" s="7">
        <f t="shared" si="1"/>
        <v>16000</v>
      </c>
      <c r="G105" s="7">
        <v>0</v>
      </c>
      <c r="H105" s="7">
        <v>16000</v>
      </c>
      <c r="I105" s="75"/>
    </row>
    <row r="106" ht="24.95" customHeight="1" spans="1:9">
      <c r="A106" s="71">
        <v>215</v>
      </c>
      <c r="B106" s="71">
        <v>8</v>
      </c>
      <c r="C106" s="71">
        <v>99</v>
      </c>
      <c r="D106" s="11" t="s">
        <v>271</v>
      </c>
      <c r="E106" s="7"/>
      <c r="F106" s="7">
        <f t="shared" si="1"/>
        <v>8500</v>
      </c>
      <c r="G106" s="7">
        <v>0</v>
      </c>
      <c r="H106" s="7">
        <v>8500</v>
      </c>
      <c r="I106" s="75"/>
    </row>
    <row r="107" ht="24.95" customHeight="1" spans="1:9">
      <c r="A107" s="71">
        <v>220</v>
      </c>
      <c r="B107" s="71"/>
      <c r="C107" s="71"/>
      <c r="D107" s="72" t="s">
        <v>273</v>
      </c>
      <c r="E107" s="7"/>
      <c r="F107" s="7">
        <f t="shared" si="1"/>
        <v>1040</v>
      </c>
      <c r="G107" s="7">
        <v>540</v>
      </c>
      <c r="H107" s="7">
        <v>500</v>
      </c>
      <c r="I107" s="75"/>
    </row>
    <row r="108" ht="24.95" customHeight="1" spans="1:9">
      <c r="A108" s="71">
        <v>220</v>
      </c>
      <c r="B108" s="71">
        <v>1</v>
      </c>
      <c r="C108" s="71"/>
      <c r="D108" s="72" t="s">
        <v>322</v>
      </c>
      <c r="E108" s="7"/>
      <c r="F108" s="7">
        <f t="shared" si="1"/>
        <v>1040</v>
      </c>
      <c r="G108" s="7">
        <v>540</v>
      </c>
      <c r="H108" s="7">
        <v>500</v>
      </c>
      <c r="I108" s="75"/>
    </row>
    <row r="109" ht="24.95" customHeight="1" spans="1:9">
      <c r="A109" s="71">
        <v>220</v>
      </c>
      <c r="B109" s="71">
        <v>1</v>
      </c>
      <c r="C109" s="71">
        <v>1</v>
      </c>
      <c r="D109" s="11" t="s">
        <v>92</v>
      </c>
      <c r="E109" s="7"/>
      <c r="F109" s="7">
        <f t="shared" si="1"/>
        <v>540</v>
      </c>
      <c r="G109" s="7">
        <v>540</v>
      </c>
      <c r="H109" s="7">
        <v>0</v>
      </c>
      <c r="I109" s="75"/>
    </row>
    <row r="110" ht="24.95" customHeight="1" spans="1:9">
      <c r="A110" s="71">
        <v>220</v>
      </c>
      <c r="B110" s="71">
        <v>1</v>
      </c>
      <c r="C110" s="71">
        <v>6</v>
      </c>
      <c r="D110" s="11" t="s">
        <v>278</v>
      </c>
      <c r="E110" s="7"/>
      <c r="F110" s="7">
        <f t="shared" si="1"/>
        <v>500</v>
      </c>
      <c r="G110" s="7">
        <v>0</v>
      </c>
      <c r="H110" s="7">
        <v>500</v>
      </c>
      <c r="I110" s="75"/>
    </row>
    <row r="111" ht="24.95" customHeight="1" spans="1:9">
      <c r="A111" s="71">
        <v>221</v>
      </c>
      <c r="B111" s="71"/>
      <c r="C111" s="71"/>
      <c r="D111" s="11" t="s">
        <v>280</v>
      </c>
      <c r="E111" s="7"/>
      <c r="F111" s="7">
        <f t="shared" si="1"/>
        <v>655</v>
      </c>
      <c r="G111" s="7">
        <v>0</v>
      </c>
      <c r="H111" s="7">
        <v>655</v>
      </c>
      <c r="I111" s="75"/>
    </row>
    <row r="112" ht="24.95" customHeight="1" spans="1:9">
      <c r="A112" s="71">
        <v>221</v>
      </c>
      <c r="B112" s="71">
        <v>2</v>
      </c>
      <c r="C112" s="71"/>
      <c r="D112" s="11" t="s">
        <v>282</v>
      </c>
      <c r="E112" s="7"/>
      <c r="F112" s="7">
        <f t="shared" si="1"/>
        <v>650</v>
      </c>
      <c r="G112" s="7">
        <v>0</v>
      </c>
      <c r="H112" s="7">
        <v>650</v>
      </c>
      <c r="I112" s="75"/>
    </row>
    <row r="113" ht="24.95" customHeight="1" spans="1:9">
      <c r="A113" s="71">
        <v>221</v>
      </c>
      <c r="B113" s="71">
        <v>2</v>
      </c>
      <c r="C113" s="71">
        <v>3</v>
      </c>
      <c r="D113" s="11" t="s">
        <v>284</v>
      </c>
      <c r="E113" s="7"/>
      <c r="F113" s="7">
        <f t="shared" si="1"/>
        <v>650</v>
      </c>
      <c r="G113" s="7">
        <v>0</v>
      </c>
      <c r="H113" s="7">
        <v>650</v>
      </c>
      <c r="I113" s="75"/>
    </row>
    <row r="114" ht="24.95" customHeight="1" spans="1:9">
      <c r="A114" s="71">
        <v>221</v>
      </c>
      <c r="B114" s="71">
        <v>3</v>
      </c>
      <c r="C114" s="71"/>
      <c r="D114" s="11" t="s">
        <v>286</v>
      </c>
      <c r="E114" s="7"/>
      <c r="F114" s="7">
        <f t="shared" si="1"/>
        <v>5</v>
      </c>
      <c r="G114" s="7">
        <v>0</v>
      </c>
      <c r="H114" s="7">
        <v>5</v>
      </c>
      <c r="I114" s="75"/>
    </row>
    <row r="115" ht="24.95" customHeight="1" spans="1:9">
      <c r="A115" s="71">
        <v>221</v>
      </c>
      <c r="B115" s="71">
        <v>3</v>
      </c>
      <c r="C115" s="71">
        <v>99</v>
      </c>
      <c r="D115" s="11" t="s">
        <v>288</v>
      </c>
      <c r="E115" s="7"/>
      <c r="F115" s="7">
        <f t="shared" si="1"/>
        <v>5</v>
      </c>
      <c r="G115" s="7">
        <v>0</v>
      </c>
      <c r="H115" s="7">
        <v>5</v>
      </c>
      <c r="I115" s="75"/>
    </row>
    <row r="116" ht="24.95" customHeight="1" spans="1:9">
      <c r="A116" s="71">
        <v>224</v>
      </c>
      <c r="B116" s="71"/>
      <c r="C116" s="71"/>
      <c r="D116" s="11" t="s">
        <v>290</v>
      </c>
      <c r="E116" s="7"/>
      <c r="F116" s="7">
        <f t="shared" si="1"/>
        <v>1555</v>
      </c>
      <c r="G116" s="7">
        <v>0</v>
      </c>
      <c r="H116" s="7">
        <v>1555</v>
      </c>
      <c r="I116" s="75"/>
    </row>
    <row r="117" ht="24.95" customHeight="1" spans="1:9">
      <c r="A117" s="71">
        <v>224</v>
      </c>
      <c r="B117" s="71">
        <v>1</v>
      </c>
      <c r="C117" s="71"/>
      <c r="D117" s="11" t="s">
        <v>292</v>
      </c>
      <c r="E117" s="7"/>
      <c r="F117" s="7">
        <f t="shared" si="1"/>
        <v>55</v>
      </c>
      <c r="G117" s="7">
        <v>0</v>
      </c>
      <c r="H117" s="7">
        <v>55</v>
      </c>
      <c r="I117" s="75"/>
    </row>
    <row r="118" ht="24.95" customHeight="1" spans="1:9">
      <c r="A118" s="71">
        <v>224</v>
      </c>
      <c r="B118" s="71">
        <v>1</v>
      </c>
      <c r="C118" s="71">
        <v>6</v>
      </c>
      <c r="D118" s="11" t="s">
        <v>294</v>
      </c>
      <c r="E118" s="7"/>
      <c r="F118" s="7">
        <f t="shared" si="1"/>
        <v>55</v>
      </c>
      <c r="G118" s="7">
        <v>0</v>
      </c>
      <c r="H118" s="7">
        <v>55</v>
      </c>
      <c r="I118" s="75"/>
    </row>
    <row r="119" ht="24.95" customHeight="1" spans="1:9">
      <c r="A119" s="71">
        <v>224</v>
      </c>
      <c r="B119" s="71">
        <v>2</v>
      </c>
      <c r="C119" s="71"/>
      <c r="D119" s="11" t="s">
        <v>296</v>
      </c>
      <c r="E119" s="7"/>
      <c r="F119" s="7">
        <f t="shared" si="1"/>
        <v>1500</v>
      </c>
      <c r="G119" s="7">
        <v>0</v>
      </c>
      <c r="H119" s="7">
        <v>1500</v>
      </c>
      <c r="I119" s="75"/>
    </row>
    <row r="120" ht="24.95" customHeight="1" spans="1:9">
      <c r="A120" s="71">
        <v>224</v>
      </c>
      <c r="B120" s="71">
        <v>2</v>
      </c>
      <c r="C120" s="71">
        <v>4</v>
      </c>
      <c r="D120" s="11" t="s">
        <v>298</v>
      </c>
      <c r="E120" s="7"/>
      <c r="F120" s="7">
        <f t="shared" si="1"/>
        <v>1500</v>
      </c>
      <c r="G120" s="7">
        <v>0</v>
      </c>
      <c r="H120" s="7">
        <v>1500</v>
      </c>
      <c r="I120" s="75"/>
    </row>
    <row r="121" ht="24.95" customHeight="1" spans="1:9">
      <c r="A121" s="71">
        <v>230</v>
      </c>
      <c r="B121" s="71"/>
      <c r="C121" s="71"/>
      <c r="D121" s="11" t="s">
        <v>300</v>
      </c>
      <c r="E121" s="7"/>
      <c r="F121" s="7">
        <f t="shared" si="1"/>
        <v>18600</v>
      </c>
      <c r="G121" s="7">
        <v>0</v>
      </c>
      <c r="H121" s="7">
        <v>18600</v>
      </c>
      <c r="I121" s="75"/>
    </row>
    <row r="122" ht="24.95" customHeight="1" spans="1:9">
      <c r="A122" s="71">
        <v>230</v>
      </c>
      <c r="B122" s="71">
        <v>6</v>
      </c>
      <c r="C122" s="71"/>
      <c r="D122" s="11" t="s">
        <v>302</v>
      </c>
      <c r="E122" s="7"/>
      <c r="F122" s="7">
        <f t="shared" si="1"/>
        <v>18600</v>
      </c>
      <c r="G122" s="7">
        <v>0</v>
      </c>
      <c r="H122" s="7">
        <v>18600</v>
      </c>
      <c r="I122" s="75"/>
    </row>
    <row r="123" ht="24.95" customHeight="1" spans="1:9">
      <c r="A123" s="71">
        <v>230</v>
      </c>
      <c r="B123" s="71">
        <v>6</v>
      </c>
      <c r="C123" s="71">
        <v>1</v>
      </c>
      <c r="D123" s="11" t="s">
        <v>304</v>
      </c>
      <c r="E123" s="7"/>
      <c r="F123" s="7">
        <f t="shared" si="1"/>
        <v>18600</v>
      </c>
      <c r="G123" s="7">
        <v>0</v>
      </c>
      <c r="H123" s="7">
        <v>18600</v>
      </c>
      <c r="I123" s="75"/>
    </row>
    <row r="124" ht="24.95" customHeight="1" spans="1:9">
      <c r="A124" s="71">
        <v>232</v>
      </c>
      <c r="B124" s="71"/>
      <c r="C124" s="71"/>
      <c r="D124" s="11" t="s">
        <v>306</v>
      </c>
      <c r="E124" s="7"/>
      <c r="F124" s="7">
        <f t="shared" si="1"/>
        <v>6600</v>
      </c>
      <c r="G124" s="7">
        <v>0</v>
      </c>
      <c r="H124" s="7">
        <v>6600</v>
      </c>
      <c r="I124" s="75"/>
    </row>
    <row r="125" ht="24.95" customHeight="1" spans="1:9">
      <c r="A125" s="71">
        <v>232</v>
      </c>
      <c r="B125" s="71">
        <v>3</v>
      </c>
      <c r="C125" s="71"/>
      <c r="D125" s="11" t="s">
        <v>308</v>
      </c>
      <c r="E125" s="7"/>
      <c r="F125" s="7">
        <f t="shared" si="1"/>
        <v>6600</v>
      </c>
      <c r="G125" s="7">
        <v>0</v>
      </c>
      <c r="H125" s="7">
        <v>6600</v>
      </c>
      <c r="I125" s="75"/>
    </row>
    <row r="126" ht="24.95" customHeight="1" spans="1:9">
      <c r="A126" s="71">
        <v>232</v>
      </c>
      <c r="B126" s="71">
        <v>3</v>
      </c>
      <c r="C126" s="71">
        <v>4</v>
      </c>
      <c r="D126" s="11" t="s">
        <v>323</v>
      </c>
      <c r="E126" s="7"/>
      <c r="F126" s="7">
        <f t="shared" si="1"/>
        <v>6600</v>
      </c>
      <c r="G126" s="7">
        <v>0</v>
      </c>
      <c r="H126" s="7">
        <v>6600</v>
      </c>
      <c r="I126" s="75"/>
    </row>
  </sheetData>
  <autoFilter ref="A6:I126">
    <extLst/>
  </autoFilter>
  <mergeCells count="8">
    <mergeCell ref="A1:H1"/>
    <mergeCell ref="A2:G2"/>
    <mergeCell ref="A3:C3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workbookViewId="0">
      <selection activeCell="F7" sqref="F7"/>
    </sheetView>
  </sheetViews>
  <sheetFormatPr defaultColWidth="9" defaultRowHeight="13.5"/>
  <cols>
    <col min="1" max="1" width="24.375" customWidth="1"/>
    <col min="2" max="2" width="9" hidden="1" customWidth="1"/>
    <col min="3" max="3" width="10.625" customWidth="1"/>
    <col min="4" max="4" width="24" customWidth="1"/>
    <col min="5" max="5" width="9" hidden="1" customWidth="1"/>
    <col min="6" max="7" width="10.5" customWidth="1"/>
    <col min="8" max="8" width="10" customWidth="1"/>
  </cols>
  <sheetData>
    <row r="1" ht="39.95" customHeight="1" spans="1:8">
      <c r="A1" s="3" t="s">
        <v>324</v>
      </c>
      <c r="B1" s="3"/>
      <c r="C1" s="3"/>
      <c r="D1" s="3"/>
      <c r="E1" s="3"/>
      <c r="F1" s="3"/>
      <c r="G1" s="3"/>
      <c r="H1" s="3"/>
    </row>
    <row r="2" s="12" customFormat="1" ht="21.75" customHeight="1" spans="1:8">
      <c r="A2" s="4" t="s">
        <v>64</v>
      </c>
      <c r="B2" s="4"/>
      <c r="C2" s="4"/>
      <c r="D2" s="4"/>
      <c r="E2" s="4"/>
      <c r="F2" s="4"/>
      <c r="G2" s="4"/>
      <c r="H2" s="76" t="s">
        <v>43</v>
      </c>
    </row>
    <row r="3" s="12" customFormat="1" ht="19.9" customHeight="1" spans="1:8">
      <c r="A3" s="7" t="s">
        <v>325</v>
      </c>
      <c r="B3" s="7"/>
      <c r="C3" s="7"/>
      <c r="D3" s="7" t="s">
        <v>326</v>
      </c>
      <c r="E3" s="7"/>
      <c r="F3" s="7"/>
      <c r="G3" s="7"/>
      <c r="H3" s="7"/>
    </row>
    <row r="4" s="12" customFormat="1" ht="34.15" customHeight="1" spans="1:8">
      <c r="A4" s="11" t="s">
        <v>327</v>
      </c>
      <c r="B4" s="11"/>
      <c r="C4" s="7" t="s">
        <v>6</v>
      </c>
      <c r="D4" s="7" t="s">
        <v>327</v>
      </c>
      <c r="E4" s="11"/>
      <c r="F4" s="7" t="s">
        <v>47</v>
      </c>
      <c r="G4" s="7" t="s">
        <v>328</v>
      </c>
      <c r="H4" s="7" t="s">
        <v>329</v>
      </c>
    </row>
    <row r="5" s="12" customFormat="1" ht="19.9" customHeight="1" spans="1:8">
      <c r="A5" s="11" t="s">
        <v>330</v>
      </c>
      <c r="B5" s="11"/>
      <c r="C5" s="85">
        <v>125400</v>
      </c>
      <c r="D5" s="11" t="s">
        <v>331</v>
      </c>
      <c r="E5" s="11">
        <v>201</v>
      </c>
      <c r="F5" s="85">
        <f>SUM(G5:H5)</f>
        <v>5738</v>
      </c>
      <c r="G5" s="85">
        <v>5738</v>
      </c>
      <c r="H5" s="77"/>
    </row>
    <row r="6" s="12" customFormat="1" ht="19.9" customHeight="1" spans="1:8">
      <c r="A6" s="11" t="s">
        <v>332</v>
      </c>
      <c r="B6" s="11">
        <v>1</v>
      </c>
      <c r="C6" s="77">
        <v>707.64</v>
      </c>
      <c r="D6" s="11" t="s">
        <v>333</v>
      </c>
      <c r="E6" s="11">
        <v>203</v>
      </c>
      <c r="F6" s="85">
        <f t="shared" ref="F6:F32" si="0">SUM(G6:H6)</f>
        <v>0</v>
      </c>
      <c r="G6" s="77"/>
      <c r="H6" s="77"/>
    </row>
    <row r="7" s="12" customFormat="1" ht="29.45" customHeight="1" spans="1:8">
      <c r="A7" s="11" t="s">
        <v>334</v>
      </c>
      <c r="B7" s="11">
        <v>2</v>
      </c>
      <c r="C7" s="77">
        <v>1050</v>
      </c>
      <c r="D7" s="11" t="s">
        <v>335</v>
      </c>
      <c r="E7" s="11">
        <v>204</v>
      </c>
      <c r="F7" s="85">
        <f t="shared" si="0"/>
        <v>1172</v>
      </c>
      <c r="G7" s="77">
        <v>1172</v>
      </c>
      <c r="H7" s="77"/>
    </row>
    <row r="8" s="12" customFormat="1" ht="30.6" customHeight="1" spans="1:8">
      <c r="A8" s="11" t="s">
        <v>336</v>
      </c>
      <c r="B8" s="11">
        <v>90101</v>
      </c>
      <c r="C8" s="77">
        <v>1000</v>
      </c>
      <c r="D8" s="11" t="s">
        <v>337</v>
      </c>
      <c r="E8" s="11">
        <v>205</v>
      </c>
      <c r="F8" s="85">
        <f t="shared" si="0"/>
        <v>2225</v>
      </c>
      <c r="G8" s="77">
        <v>2225</v>
      </c>
      <c r="H8" s="77"/>
    </row>
    <row r="9" s="12" customFormat="1" ht="19.9" customHeight="1" spans="1:8">
      <c r="A9" s="11" t="s">
        <v>338</v>
      </c>
      <c r="B9" s="11">
        <v>90102</v>
      </c>
      <c r="C9" s="77">
        <v>15</v>
      </c>
      <c r="D9" s="11" t="s">
        <v>339</v>
      </c>
      <c r="E9" s="11">
        <v>206</v>
      </c>
      <c r="F9" s="85">
        <f t="shared" si="0"/>
        <v>9280</v>
      </c>
      <c r="G9" s="77">
        <v>9280</v>
      </c>
      <c r="H9" s="77"/>
    </row>
    <row r="10" s="12" customFormat="1" ht="19.9" customHeight="1" spans="1:8">
      <c r="A10" s="11" t="s">
        <v>340</v>
      </c>
      <c r="B10" s="11">
        <v>90103</v>
      </c>
      <c r="C10" s="77"/>
      <c r="D10" s="11" t="s">
        <v>341</v>
      </c>
      <c r="E10" s="11">
        <v>207</v>
      </c>
      <c r="F10" s="85">
        <f t="shared" si="0"/>
        <v>30</v>
      </c>
      <c r="G10" s="77">
        <v>30</v>
      </c>
      <c r="H10" s="77"/>
    </row>
    <row r="11" s="12" customFormat="1" ht="28.9" customHeight="1" spans="1:8">
      <c r="A11" s="11" t="s">
        <v>342</v>
      </c>
      <c r="B11" s="11">
        <v>90104</v>
      </c>
      <c r="C11" s="77"/>
      <c r="D11" s="11" t="s">
        <v>343</v>
      </c>
      <c r="E11" s="11">
        <v>208</v>
      </c>
      <c r="F11" s="85">
        <f t="shared" si="0"/>
        <v>959</v>
      </c>
      <c r="G11" s="77">
        <v>959</v>
      </c>
      <c r="H11" s="77"/>
    </row>
    <row r="12" s="12" customFormat="1" ht="30" customHeight="1" spans="1:8">
      <c r="A12" s="11" t="s">
        <v>344</v>
      </c>
      <c r="B12" s="11">
        <v>90105</v>
      </c>
      <c r="C12" s="77">
        <v>35</v>
      </c>
      <c r="D12" s="11" t="s">
        <v>345</v>
      </c>
      <c r="E12" s="11">
        <v>209</v>
      </c>
      <c r="F12" s="85">
        <f t="shared" si="0"/>
        <v>0</v>
      </c>
      <c r="G12" s="77"/>
      <c r="H12" s="77"/>
    </row>
    <row r="13" s="12" customFormat="1" ht="19.9" customHeight="1" spans="1:8">
      <c r="A13" s="11" t="s">
        <v>346</v>
      </c>
      <c r="B13" s="11">
        <v>90106</v>
      </c>
      <c r="C13" s="77"/>
      <c r="D13" s="11" t="s">
        <v>347</v>
      </c>
      <c r="E13" s="11">
        <v>210</v>
      </c>
      <c r="F13" s="85">
        <f t="shared" si="0"/>
        <v>0</v>
      </c>
      <c r="G13" s="77"/>
      <c r="H13" s="77"/>
    </row>
    <row r="14" s="12" customFormat="1" ht="32.45" customHeight="1" spans="1:8">
      <c r="A14" s="11" t="s">
        <v>348</v>
      </c>
      <c r="B14" s="11">
        <v>4</v>
      </c>
      <c r="C14" s="77"/>
      <c r="D14" s="11" t="s">
        <v>349</v>
      </c>
      <c r="E14" s="11">
        <v>211</v>
      </c>
      <c r="F14" s="85">
        <f t="shared" si="0"/>
        <v>7179</v>
      </c>
      <c r="G14" s="77">
        <v>7179</v>
      </c>
      <c r="H14" s="77"/>
    </row>
    <row r="15" s="12" customFormat="1" ht="19.9" customHeight="1" spans="1:8">
      <c r="A15" s="11" t="s">
        <v>350</v>
      </c>
      <c r="B15" s="11">
        <v>5</v>
      </c>
      <c r="C15" s="77"/>
      <c r="D15" s="11" t="s">
        <v>351</v>
      </c>
      <c r="E15" s="11">
        <v>212</v>
      </c>
      <c r="F15" s="85">
        <f t="shared" si="0"/>
        <v>101108</v>
      </c>
      <c r="G15" s="77">
        <v>43908</v>
      </c>
      <c r="H15" s="77">
        <v>57200</v>
      </c>
    </row>
    <row r="16" s="12" customFormat="1" ht="19.9" customHeight="1" spans="1:8">
      <c r="A16" s="11" t="s">
        <v>352</v>
      </c>
      <c r="B16" s="11">
        <v>7</v>
      </c>
      <c r="C16" s="77"/>
      <c r="D16" s="11" t="s">
        <v>353</v>
      </c>
      <c r="E16" s="11">
        <v>213</v>
      </c>
      <c r="F16" s="85">
        <f t="shared" si="0"/>
        <v>1200</v>
      </c>
      <c r="G16" s="77">
        <v>1200</v>
      </c>
      <c r="H16" s="77"/>
    </row>
    <row r="17" s="12" customFormat="1" ht="19.9" customHeight="1" spans="1:8">
      <c r="A17" s="11" t="s">
        <v>354</v>
      </c>
      <c r="B17" s="11"/>
      <c r="C17" s="77">
        <v>123642.36</v>
      </c>
      <c r="D17" s="11" t="s">
        <v>355</v>
      </c>
      <c r="E17" s="11">
        <v>214</v>
      </c>
      <c r="F17" s="85">
        <f t="shared" si="0"/>
        <v>759</v>
      </c>
      <c r="G17" s="77">
        <v>759</v>
      </c>
      <c r="H17" s="77"/>
    </row>
    <row r="18" s="12" customFormat="1" ht="19.9" customHeight="1" spans="1:8">
      <c r="A18" s="11"/>
      <c r="B18" s="11"/>
      <c r="C18" s="11"/>
      <c r="D18" s="11" t="s">
        <v>356</v>
      </c>
      <c r="E18" s="11">
        <v>215</v>
      </c>
      <c r="F18" s="85">
        <f t="shared" si="0"/>
        <v>24500</v>
      </c>
      <c r="G18" s="77">
        <v>24500</v>
      </c>
      <c r="H18" s="77"/>
    </row>
    <row r="19" s="12" customFormat="1" ht="19.9" customHeight="1" spans="1:8">
      <c r="A19" s="11" t="s">
        <v>357</v>
      </c>
      <c r="B19" s="11">
        <v>3</v>
      </c>
      <c r="C19" s="77">
        <v>71900</v>
      </c>
      <c r="D19" s="11" t="s">
        <v>358</v>
      </c>
      <c r="E19" s="11">
        <v>216</v>
      </c>
      <c r="F19" s="85">
        <f t="shared" si="0"/>
        <v>0</v>
      </c>
      <c r="G19" s="77"/>
      <c r="H19" s="77"/>
    </row>
    <row r="20" s="12" customFormat="1" ht="19.9" customHeight="1" spans="1:8">
      <c r="A20" s="11"/>
      <c r="B20" s="11"/>
      <c r="C20" s="11"/>
      <c r="D20" s="11" t="s">
        <v>359</v>
      </c>
      <c r="E20" s="11">
        <v>217</v>
      </c>
      <c r="F20" s="85">
        <f t="shared" si="0"/>
        <v>0</v>
      </c>
      <c r="G20" s="77"/>
      <c r="H20" s="77"/>
    </row>
    <row r="21" s="12" customFormat="1" ht="19.9" customHeight="1" spans="1:8">
      <c r="A21" s="11"/>
      <c r="B21" s="11"/>
      <c r="C21" s="11"/>
      <c r="D21" s="11" t="s">
        <v>360</v>
      </c>
      <c r="E21" s="11">
        <v>219</v>
      </c>
      <c r="F21" s="85">
        <f t="shared" si="0"/>
        <v>0</v>
      </c>
      <c r="G21" s="77"/>
      <c r="H21" s="77"/>
    </row>
    <row r="22" s="12" customFormat="1" ht="19.9" customHeight="1" spans="1:8">
      <c r="A22" s="11"/>
      <c r="B22" s="11"/>
      <c r="C22" s="11"/>
      <c r="D22" s="11" t="s">
        <v>361</v>
      </c>
      <c r="E22" s="11">
        <v>220</v>
      </c>
      <c r="F22" s="85">
        <f t="shared" si="0"/>
        <v>1040</v>
      </c>
      <c r="G22" s="77">
        <v>1040</v>
      </c>
      <c r="H22" s="77"/>
    </row>
    <row r="23" s="12" customFormat="1" ht="19.9" customHeight="1" spans="1:8">
      <c r="A23" s="11"/>
      <c r="B23" s="11"/>
      <c r="C23" s="11"/>
      <c r="D23" s="11" t="s">
        <v>362</v>
      </c>
      <c r="E23" s="11">
        <v>221</v>
      </c>
      <c r="F23" s="85">
        <f t="shared" si="0"/>
        <v>655</v>
      </c>
      <c r="G23" s="77">
        <v>655</v>
      </c>
      <c r="H23" s="77"/>
    </row>
    <row r="24" s="12" customFormat="1" ht="19.9" customHeight="1" spans="1:8">
      <c r="A24" s="11"/>
      <c r="B24" s="11"/>
      <c r="C24" s="11"/>
      <c r="D24" s="11" t="s">
        <v>363</v>
      </c>
      <c r="E24" s="11">
        <v>222</v>
      </c>
      <c r="F24" s="85">
        <f t="shared" si="0"/>
        <v>0</v>
      </c>
      <c r="G24" s="77"/>
      <c r="H24" s="77"/>
    </row>
    <row r="25" s="12" customFormat="1" ht="19.9" customHeight="1" spans="1:8">
      <c r="A25" s="11"/>
      <c r="B25" s="11"/>
      <c r="C25" s="11"/>
      <c r="D25" s="11" t="s">
        <v>364</v>
      </c>
      <c r="E25" s="11">
        <v>224</v>
      </c>
      <c r="F25" s="85">
        <f t="shared" si="0"/>
        <v>1555</v>
      </c>
      <c r="G25" s="77">
        <v>1555</v>
      </c>
      <c r="H25" s="77"/>
    </row>
    <row r="26" s="12" customFormat="1" ht="19.9" customHeight="1" spans="1:8">
      <c r="A26" s="11"/>
      <c r="B26" s="11"/>
      <c r="C26" s="11"/>
      <c r="D26" s="11" t="s">
        <v>365</v>
      </c>
      <c r="E26" s="11">
        <v>227</v>
      </c>
      <c r="F26" s="85">
        <f t="shared" si="0"/>
        <v>0</v>
      </c>
      <c r="G26" s="77"/>
      <c r="H26" s="77"/>
    </row>
    <row r="27" s="12" customFormat="1" ht="19.9" customHeight="1" spans="1:8">
      <c r="A27" s="11"/>
      <c r="B27" s="11"/>
      <c r="C27" s="11"/>
      <c r="D27" s="11" t="s">
        <v>366</v>
      </c>
      <c r="E27" s="11">
        <v>229</v>
      </c>
      <c r="F27" s="85">
        <f t="shared" si="0"/>
        <v>0</v>
      </c>
      <c r="G27" s="77"/>
      <c r="H27" s="77"/>
    </row>
    <row r="28" s="12" customFormat="1" ht="19.9" customHeight="1" spans="1:8">
      <c r="A28" s="11"/>
      <c r="B28" s="11"/>
      <c r="C28" s="11"/>
      <c r="D28" s="11" t="s">
        <v>367</v>
      </c>
      <c r="E28" s="11">
        <v>230</v>
      </c>
      <c r="F28" s="85">
        <f t="shared" si="0"/>
        <v>18600</v>
      </c>
      <c r="G28" s="77">
        <v>18600</v>
      </c>
      <c r="H28" s="77"/>
    </row>
    <row r="29" s="12" customFormat="1" ht="19.9" customHeight="1" spans="1:8">
      <c r="A29" s="11"/>
      <c r="B29" s="11"/>
      <c r="C29" s="11"/>
      <c r="D29" s="11" t="s">
        <v>368</v>
      </c>
      <c r="E29" s="11">
        <v>231</v>
      </c>
      <c r="F29" s="85">
        <v>0</v>
      </c>
      <c r="G29" s="77"/>
      <c r="H29" s="77"/>
    </row>
    <row r="30" s="12" customFormat="1" ht="19.9" customHeight="1" spans="1:8">
      <c r="A30" s="11"/>
      <c r="B30" s="11"/>
      <c r="C30" s="11"/>
      <c r="D30" s="11" t="s">
        <v>369</v>
      </c>
      <c r="E30" s="11">
        <v>232</v>
      </c>
      <c r="F30" s="85">
        <v>21300</v>
      </c>
      <c r="G30" s="77">
        <v>6600</v>
      </c>
      <c r="H30" s="77">
        <v>14700</v>
      </c>
    </row>
    <row r="31" s="12" customFormat="1" ht="19.9" customHeight="1" spans="1:8">
      <c r="A31" s="11"/>
      <c r="B31" s="11"/>
      <c r="C31" s="11"/>
      <c r="D31" s="11" t="s">
        <v>370</v>
      </c>
      <c r="E31" s="11">
        <v>233</v>
      </c>
      <c r="F31" s="85">
        <f t="shared" si="0"/>
        <v>0</v>
      </c>
      <c r="G31" s="77"/>
      <c r="H31" s="77"/>
    </row>
    <row r="32" s="12" customFormat="1" ht="19.9" customHeight="1" spans="1:8">
      <c r="A32" s="7" t="s">
        <v>371</v>
      </c>
      <c r="B32" s="11"/>
      <c r="C32" s="85">
        <f>C19+C5</f>
        <v>197300</v>
      </c>
      <c r="D32" s="7" t="s">
        <v>372</v>
      </c>
      <c r="E32" s="11"/>
      <c r="F32" s="85">
        <f t="shared" si="0"/>
        <v>197300</v>
      </c>
      <c r="G32" s="85">
        <f>SUM(G5:G31)</f>
        <v>125400</v>
      </c>
      <c r="H32" s="85">
        <f t="shared" ref="H32" si="1">SUM(H5:H31)</f>
        <v>71900</v>
      </c>
    </row>
    <row r="33" ht="11.25" customHeight="1" spans="1:12">
      <c r="A33" s="75"/>
      <c r="B33" s="75"/>
      <c r="C33" s="75"/>
      <c r="D33" s="75"/>
      <c r="E33" s="75"/>
      <c r="F33" s="75"/>
      <c r="G33" s="75"/>
      <c r="H33" s="75"/>
      <c r="J33" s="12"/>
      <c r="K33" s="12"/>
      <c r="L33" s="12"/>
    </row>
    <row r="34" spans="10:12">
      <c r="J34" s="12"/>
      <c r="K34" s="12"/>
      <c r="L34" s="12"/>
    </row>
    <row r="35" spans="10:12">
      <c r="J35" s="12"/>
      <c r="K35" s="12"/>
      <c r="L35" s="12"/>
    </row>
  </sheetData>
  <mergeCells count="4">
    <mergeCell ref="A1:H1"/>
    <mergeCell ref="A2:G2"/>
    <mergeCell ref="A3:C3"/>
    <mergeCell ref="D3:H3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workbookViewId="0">
      <selection activeCell="C6" sqref="C6"/>
    </sheetView>
  </sheetViews>
  <sheetFormatPr defaultColWidth="9" defaultRowHeight="13.5" outlineLevelCol="5"/>
  <cols>
    <col min="1" max="1" width="46.25" customWidth="1"/>
    <col min="2" max="2" width="9" hidden="1" customWidth="1"/>
    <col min="3" max="3" width="37.75" customWidth="1"/>
    <col min="4" max="4" width="2" customWidth="1"/>
    <col min="6" max="6" width="17.25" customWidth="1"/>
  </cols>
  <sheetData>
    <row r="1" s="65" customFormat="1" ht="50.1" customHeight="1" spans="1:4">
      <c r="A1" s="3" t="s">
        <v>373</v>
      </c>
      <c r="B1" s="3"/>
      <c r="C1" s="3"/>
      <c r="D1" s="67"/>
    </row>
    <row r="2" s="12" customFormat="1" ht="19.5" customHeight="1" spans="1:4">
      <c r="A2" s="79" t="s">
        <v>64</v>
      </c>
      <c r="B2" s="79"/>
      <c r="C2" s="80" t="s">
        <v>374</v>
      </c>
      <c r="D2" s="79"/>
    </row>
    <row r="3" ht="19.9" customHeight="1" spans="1:4">
      <c r="A3" s="7" t="s">
        <v>375</v>
      </c>
      <c r="B3" s="11"/>
      <c r="C3" s="7" t="s">
        <v>376</v>
      </c>
      <c r="D3" s="75"/>
    </row>
    <row r="4" ht="19.9" customHeight="1" spans="1:4">
      <c r="A4" s="8" t="s">
        <v>319</v>
      </c>
      <c r="B4" s="11"/>
      <c r="C4" s="81">
        <f>C5+C19+C47</f>
        <v>70150000</v>
      </c>
      <c r="D4" s="75"/>
    </row>
    <row r="5" ht="19.9" customHeight="1" spans="1:4">
      <c r="A5" s="10" t="s">
        <v>78</v>
      </c>
      <c r="B5" s="11">
        <v>50501</v>
      </c>
      <c r="C5" s="82">
        <f>SUM(C6:C18)</f>
        <v>63760000</v>
      </c>
      <c r="D5" s="75"/>
    </row>
    <row r="6" ht="19.9" customHeight="1" spans="1:6">
      <c r="A6" s="11" t="s">
        <v>377</v>
      </c>
      <c r="B6" s="11">
        <v>5050130101</v>
      </c>
      <c r="C6" s="83">
        <f>25913223.49+2583738.9</f>
        <v>28496962.39</v>
      </c>
      <c r="D6" s="75"/>
      <c r="F6" s="84"/>
    </row>
    <row r="7" ht="19.9" customHeight="1" spans="1:6">
      <c r="A7" s="11" t="s">
        <v>378</v>
      </c>
      <c r="B7" s="11">
        <v>5050130102</v>
      </c>
      <c r="C7" s="83">
        <v>1651919.86</v>
      </c>
      <c r="D7" s="75"/>
      <c r="F7" s="84"/>
    </row>
    <row r="8" ht="19.9" customHeight="1" spans="1:6">
      <c r="A8" s="11" t="s">
        <v>379</v>
      </c>
      <c r="B8" s="11">
        <v>5050130103</v>
      </c>
      <c r="C8" s="9">
        <v>24667975.25</v>
      </c>
      <c r="D8" s="75"/>
      <c r="F8" s="84"/>
    </row>
    <row r="9" ht="19.9" customHeight="1" spans="1:6">
      <c r="A9" s="11" t="s">
        <v>380</v>
      </c>
      <c r="B9" s="11">
        <v>5050130106</v>
      </c>
      <c r="C9" s="9">
        <v>123859.5</v>
      </c>
      <c r="D9" s="75"/>
      <c r="F9" s="84"/>
    </row>
    <row r="10" ht="19.9" customHeight="1" spans="1:6">
      <c r="A10" s="11" t="s">
        <v>381</v>
      </c>
      <c r="B10" s="11">
        <v>5050130107</v>
      </c>
      <c r="C10" s="83">
        <v>0</v>
      </c>
      <c r="D10" s="75"/>
      <c r="F10" s="84"/>
    </row>
    <row r="11" ht="19.9" customHeight="1" spans="1:6">
      <c r="A11" s="11" t="s">
        <v>382</v>
      </c>
      <c r="B11" s="11">
        <v>5050130108</v>
      </c>
      <c r="C11" s="83">
        <v>0</v>
      </c>
      <c r="D11" s="75"/>
      <c r="F11" s="84"/>
    </row>
    <row r="12" ht="19.9" customHeight="1" spans="1:6">
      <c r="A12" s="11" t="s">
        <v>383</v>
      </c>
      <c r="B12" s="11">
        <v>5050130109</v>
      </c>
      <c r="C12" s="9">
        <v>524835.27</v>
      </c>
      <c r="D12" s="75"/>
      <c r="F12" s="84"/>
    </row>
    <row r="13" ht="19.9" customHeight="1" spans="1:6">
      <c r="A13" s="11" t="s">
        <v>384</v>
      </c>
      <c r="B13" s="11">
        <v>5050130110</v>
      </c>
      <c r="C13" s="83">
        <v>26118.14</v>
      </c>
      <c r="D13" s="75"/>
      <c r="F13" s="84"/>
    </row>
    <row r="14" ht="19.9" customHeight="1" spans="1:6">
      <c r="A14" s="11" t="s">
        <v>385</v>
      </c>
      <c r="B14" s="11">
        <v>5050130111</v>
      </c>
      <c r="C14" s="83">
        <v>0</v>
      </c>
      <c r="D14" s="75"/>
      <c r="F14" s="84"/>
    </row>
    <row r="15" ht="19.9" customHeight="1" spans="1:6">
      <c r="A15" s="11" t="s">
        <v>386</v>
      </c>
      <c r="B15" s="11">
        <v>5050130112</v>
      </c>
      <c r="C15" s="9">
        <v>3556197.91</v>
      </c>
      <c r="D15" s="75"/>
      <c r="F15" s="84"/>
    </row>
    <row r="16" ht="19.9" customHeight="1" spans="1:6">
      <c r="A16" s="11" t="s">
        <v>387</v>
      </c>
      <c r="B16" s="11">
        <v>5050130113</v>
      </c>
      <c r="C16" s="83">
        <v>2295912.03</v>
      </c>
      <c r="D16" s="75"/>
      <c r="F16" s="84"/>
    </row>
    <row r="17" ht="19.9" customHeight="1" spans="1:6">
      <c r="A17" s="11" t="s">
        <v>388</v>
      </c>
      <c r="B17" s="11">
        <v>5050130114</v>
      </c>
      <c r="C17" s="9">
        <v>0</v>
      </c>
      <c r="D17" s="75"/>
      <c r="F17" s="84"/>
    </row>
    <row r="18" ht="19.9" customHeight="1" spans="1:6">
      <c r="A18" s="11" t="s">
        <v>389</v>
      </c>
      <c r="B18" s="11">
        <v>5050130199</v>
      </c>
      <c r="C18" s="9">
        <v>2416219.65</v>
      </c>
      <c r="D18" s="75"/>
      <c r="F18" s="84"/>
    </row>
    <row r="19" ht="19.9" customHeight="1" spans="1:4">
      <c r="A19" s="10" t="s">
        <v>79</v>
      </c>
      <c r="B19" s="11">
        <v>50502</v>
      </c>
      <c r="C19" s="81">
        <f>SUM(C20:C46)</f>
        <v>6230000</v>
      </c>
      <c r="D19" s="75"/>
    </row>
    <row r="20" ht="19.9" customHeight="1" spans="1:4">
      <c r="A20" s="11" t="s">
        <v>390</v>
      </c>
      <c r="B20" s="11">
        <v>5050230201</v>
      </c>
      <c r="C20" s="9">
        <f>2521470.51-796892.3</f>
        <v>1724578.21</v>
      </c>
      <c r="D20" s="75"/>
    </row>
    <row r="21" ht="19.9" customHeight="1" spans="1:4">
      <c r="A21" s="11" t="s">
        <v>391</v>
      </c>
      <c r="B21" s="11">
        <v>5050230202</v>
      </c>
      <c r="C21" s="9">
        <v>407255.58</v>
      </c>
      <c r="D21" s="75"/>
    </row>
    <row r="22" ht="19.9" customHeight="1" spans="1:4">
      <c r="A22" s="11" t="s">
        <v>392</v>
      </c>
      <c r="B22" s="11">
        <v>5050230203</v>
      </c>
      <c r="C22" s="9">
        <v>173820.94</v>
      </c>
      <c r="D22" s="75"/>
    </row>
    <row r="23" ht="19.9" customHeight="1" spans="1:4">
      <c r="A23" s="11" t="s">
        <v>393</v>
      </c>
      <c r="B23" s="11">
        <v>5050230204</v>
      </c>
      <c r="C23" s="9">
        <v>25732.19</v>
      </c>
      <c r="D23" s="75"/>
    </row>
    <row r="24" ht="19.9" customHeight="1" spans="1:4">
      <c r="A24" s="11" t="s">
        <v>394</v>
      </c>
      <c r="B24" s="11">
        <v>5050230205</v>
      </c>
      <c r="C24" s="9">
        <v>137949.45</v>
      </c>
      <c r="D24" s="75"/>
    </row>
    <row r="25" ht="19.9" customHeight="1" spans="1:4">
      <c r="A25" s="11" t="s">
        <v>395</v>
      </c>
      <c r="B25" s="11">
        <v>5050230206</v>
      </c>
      <c r="C25" s="9">
        <v>329804.55</v>
      </c>
      <c r="D25" s="75"/>
    </row>
    <row r="26" ht="19.9" customHeight="1" spans="1:4">
      <c r="A26" s="11" t="s">
        <v>396</v>
      </c>
      <c r="B26" s="11">
        <v>5050230207</v>
      </c>
      <c r="C26" s="9">
        <v>70315</v>
      </c>
      <c r="D26" s="75"/>
    </row>
    <row r="27" ht="19.9" customHeight="1" spans="1:4">
      <c r="A27" s="11" t="s">
        <v>397</v>
      </c>
      <c r="B27" s="11">
        <v>5050230208</v>
      </c>
      <c r="C27" s="9">
        <v>0</v>
      </c>
      <c r="D27" s="75"/>
    </row>
    <row r="28" ht="19.9" customHeight="1" spans="1:4">
      <c r="A28" s="11" t="s">
        <v>398</v>
      </c>
      <c r="B28" s="11">
        <v>5050230209</v>
      </c>
      <c r="C28" s="9">
        <v>0</v>
      </c>
      <c r="D28" s="75"/>
    </row>
    <row r="29" ht="19.9" customHeight="1" spans="1:4">
      <c r="A29" s="11" t="s">
        <v>399</v>
      </c>
      <c r="B29" s="11">
        <v>5050230211</v>
      </c>
      <c r="C29" s="9">
        <v>152565.96</v>
      </c>
      <c r="D29" s="75"/>
    </row>
    <row r="30" ht="19.9" customHeight="1" spans="1:4">
      <c r="A30" s="11" t="s">
        <v>400</v>
      </c>
      <c r="B30" s="11">
        <v>5050230212</v>
      </c>
      <c r="C30" s="9">
        <v>463964.13</v>
      </c>
      <c r="D30" s="75"/>
    </row>
    <row r="31" ht="19.9" customHeight="1" spans="1:4">
      <c r="A31" s="11" t="s">
        <v>401</v>
      </c>
      <c r="B31" s="11">
        <v>5050230213</v>
      </c>
      <c r="C31" s="9">
        <v>64016.53</v>
      </c>
      <c r="D31" s="75"/>
    </row>
    <row r="32" ht="19.9" customHeight="1" spans="1:4">
      <c r="A32" s="11" t="s">
        <v>402</v>
      </c>
      <c r="B32" s="11">
        <v>5050230214</v>
      </c>
      <c r="C32" s="9">
        <v>5894.75</v>
      </c>
      <c r="D32" s="75"/>
    </row>
    <row r="33" ht="19.9" customHeight="1" spans="1:4">
      <c r="A33" s="11" t="s">
        <v>403</v>
      </c>
      <c r="B33" s="11">
        <v>5050230215</v>
      </c>
      <c r="C33" s="9">
        <v>9983.49</v>
      </c>
      <c r="D33" s="75"/>
    </row>
    <row r="34" ht="19.9" customHeight="1" spans="1:4">
      <c r="A34" s="11" t="s">
        <v>404</v>
      </c>
      <c r="B34" s="11">
        <v>5050230216</v>
      </c>
      <c r="C34" s="9">
        <v>72865.64</v>
      </c>
      <c r="D34" s="75"/>
    </row>
    <row r="35" ht="19.9" customHeight="1" spans="1:4">
      <c r="A35" s="11" t="s">
        <v>405</v>
      </c>
      <c r="B35" s="11">
        <v>5050230217</v>
      </c>
      <c r="C35" s="9">
        <v>761458.64</v>
      </c>
      <c r="D35" s="75"/>
    </row>
    <row r="36" ht="19.9" customHeight="1" spans="1:4">
      <c r="A36" s="11" t="s">
        <v>406</v>
      </c>
      <c r="B36" s="11">
        <v>5050230218</v>
      </c>
      <c r="C36" s="9">
        <v>9931.95</v>
      </c>
      <c r="D36" s="75"/>
    </row>
    <row r="37" ht="19.9" customHeight="1" spans="1:4">
      <c r="A37" s="11" t="s">
        <v>407</v>
      </c>
      <c r="B37" s="11">
        <v>5050230224</v>
      </c>
      <c r="C37" s="9">
        <v>0</v>
      </c>
      <c r="D37" s="75"/>
    </row>
    <row r="38" ht="19.9" customHeight="1" spans="1:4">
      <c r="A38" s="11" t="s">
        <v>408</v>
      </c>
      <c r="B38" s="11">
        <v>5050230225</v>
      </c>
      <c r="C38" s="9">
        <v>0</v>
      </c>
      <c r="D38" s="75"/>
    </row>
    <row r="39" ht="19.9" customHeight="1" spans="1:4">
      <c r="A39" s="11" t="s">
        <v>409</v>
      </c>
      <c r="B39" s="11">
        <v>5050230226</v>
      </c>
      <c r="C39" s="9">
        <v>691753.73</v>
      </c>
      <c r="D39" s="75"/>
    </row>
    <row r="40" ht="19.9" customHeight="1" spans="1:4">
      <c r="A40" s="11" t="s">
        <v>410</v>
      </c>
      <c r="B40" s="11">
        <v>5050230227</v>
      </c>
      <c r="C40" s="9">
        <v>5905.49</v>
      </c>
      <c r="D40" s="75"/>
    </row>
    <row r="41" ht="19.9" customHeight="1" spans="1:4">
      <c r="A41" s="11" t="s">
        <v>411</v>
      </c>
      <c r="B41" s="11">
        <v>5050230228</v>
      </c>
      <c r="C41" s="9">
        <v>0</v>
      </c>
      <c r="D41" s="75"/>
    </row>
    <row r="42" ht="19.9" customHeight="1" spans="1:4">
      <c r="A42" s="11" t="s">
        <v>412</v>
      </c>
      <c r="B42" s="11">
        <v>5050230229</v>
      </c>
      <c r="C42" s="9">
        <v>0</v>
      </c>
      <c r="D42" s="75"/>
    </row>
    <row r="43" ht="19.9" customHeight="1" spans="1:4">
      <c r="A43" s="11" t="s">
        <v>413</v>
      </c>
      <c r="B43" s="11">
        <v>5050230231</v>
      </c>
      <c r="C43" s="9">
        <v>32386.78</v>
      </c>
      <c r="D43" s="75"/>
    </row>
    <row r="44" ht="19.9" customHeight="1" spans="1:4">
      <c r="A44" s="11" t="s">
        <v>414</v>
      </c>
      <c r="B44" s="11">
        <v>5050230239</v>
      </c>
      <c r="C44" s="9">
        <v>994896.85</v>
      </c>
      <c r="D44" s="75"/>
    </row>
    <row r="45" ht="19.9" customHeight="1" spans="1:4">
      <c r="A45" s="11" t="s">
        <v>415</v>
      </c>
      <c r="B45" s="11">
        <v>5050230240</v>
      </c>
      <c r="C45" s="9">
        <v>0</v>
      </c>
      <c r="D45" s="75"/>
    </row>
    <row r="46" ht="19.9" customHeight="1" spans="1:4">
      <c r="A46" s="11" t="s">
        <v>416</v>
      </c>
      <c r="B46" s="11">
        <v>5050230299</v>
      </c>
      <c r="C46" s="9">
        <v>94920.14</v>
      </c>
      <c r="D46" s="75"/>
    </row>
    <row r="47" ht="19.9" customHeight="1" spans="1:4">
      <c r="A47" s="10" t="s">
        <v>417</v>
      </c>
      <c r="B47" s="11">
        <v>509</v>
      </c>
      <c r="C47" s="81">
        <f>SUM(C48:C58)</f>
        <v>160000</v>
      </c>
      <c r="D47" s="75"/>
    </row>
    <row r="48" ht="19.9" customHeight="1" spans="1:4">
      <c r="A48" s="11" t="s">
        <v>418</v>
      </c>
      <c r="B48" s="11">
        <v>5090530301</v>
      </c>
      <c r="C48" s="9">
        <v>0</v>
      </c>
      <c r="D48" s="75"/>
    </row>
    <row r="49" ht="19.9" customHeight="1" spans="1:4">
      <c r="A49" s="11" t="s">
        <v>419</v>
      </c>
      <c r="B49" s="11">
        <v>5090530302</v>
      </c>
      <c r="C49" s="9">
        <v>160000</v>
      </c>
      <c r="D49" s="75"/>
    </row>
    <row r="50" ht="19.9" customHeight="1" spans="1:4">
      <c r="A50" s="11" t="s">
        <v>420</v>
      </c>
      <c r="B50" s="11">
        <v>5090530303</v>
      </c>
      <c r="C50" s="9">
        <v>0</v>
      </c>
      <c r="D50" s="75"/>
    </row>
    <row r="51" ht="19.9" customHeight="1" spans="1:4">
      <c r="A51" s="11" t="s">
        <v>421</v>
      </c>
      <c r="B51" s="11">
        <v>5090130304</v>
      </c>
      <c r="C51" s="9">
        <v>0</v>
      </c>
      <c r="D51" s="75"/>
    </row>
    <row r="52" ht="19.9" customHeight="1" spans="1:4">
      <c r="A52" s="11" t="s">
        <v>422</v>
      </c>
      <c r="B52" s="11">
        <v>5090130305</v>
      </c>
      <c r="C52" s="9">
        <v>0</v>
      </c>
      <c r="D52" s="75"/>
    </row>
    <row r="53" ht="19.9" customHeight="1" spans="1:4">
      <c r="A53" s="11" t="s">
        <v>423</v>
      </c>
      <c r="B53" s="11">
        <v>5090130306</v>
      </c>
      <c r="C53" s="9">
        <v>0</v>
      </c>
      <c r="D53" s="75"/>
    </row>
    <row r="54" ht="19.9" customHeight="1" spans="1:4">
      <c r="A54" s="11" t="s">
        <v>424</v>
      </c>
      <c r="B54" s="11">
        <v>5090130307</v>
      </c>
      <c r="C54" s="9">
        <v>0</v>
      </c>
      <c r="D54" s="75"/>
    </row>
    <row r="55" ht="19.9" customHeight="1" spans="1:4">
      <c r="A55" s="11" t="s">
        <v>425</v>
      </c>
      <c r="B55" s="11">
        <v>5090230308</v>
      </c>
      <c r="C55" s="77">
        <v>0</v>
      </c>
      <c r="D55" s="75"/>
    </row>
    <row r="56" ht="19.9" customHeight="1" spans="1:4">
      <c r="A56" s="11" t="s">
        <v>426</v>
      </c>
      <c r="B56" s="11">
        <v>5090130309</v>
      </c>
      <c r="C56" s="77">
        <v>0</v>
      </c>
      <c r="D56" s="75"/>
    </row>
    <row r="57" ht="19.9" customHeight="1" spans="1:4">
      <c r="A57" s="11" t="s">
        <v>427</v>
      </c>
      <c r="B57" s="11">
        <v>5090330310</v>
      </c>
      <c r="C57" s="77">
        <v>0</v>
      </c>
      <c r="D57" s="75"/>
    </row>
    <row r="58" ht="19.9" customHeight="1" spans="1:4">
      <c r="A58" s="11" t="s">
        <v>428</v>
      </c>
      <c r="B58" s="11">
        <v>5099930399</v>
      </c>
      <c r="C58" s="77">
        <v>0</v>
      </c>
      <c r="D58" s="75"/>
    </row>
  </sheetData>
  <mergeCells count="1">
    <mergeCell ref="A1:C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opLeftCell="D4" workbookViewId="0">
      <selection activeCell="G14" sqref="G14"/>
    </sheetView>
  </sheetViews>
  <sheetFormatPr defaultColWidth="9" defaultRowHeight="13.5"/>
  <cols>
    <col min="1" max="3" width="9" hidden="1" customWidth="1"/>
    <col min="4" max="5" width="5.25" style="66" customWidth="1"/>
    <col min="6" max="6" width="5.125" style="66" customWidth="1"/>
    <col min="7" max="7" width="25.625" customWidth="1"/>
    <col min="8" max="8" width="9" hidden="1" customWidth="1"/>
    <col min="9" max="11" width="14.125" customWidth="1"/>
    <col min="12" max="12" width="2" customWidth="1"/>
  </cols>
  <sheetData>
    <row r="1" s="65" customFormat="1" ht="50.1" customHeight="1" spans="1:12">
      <c r="A1" s="67" t="s">
        <v>429</v>
      </c>
      <c r="B1" s="68"/>
      <c r="C1" s="68"/>
      <c r="D1" s="3" t="s">
        <v>430</v>
      </c>
      <c r="E1" s="3"/>
      <c r="F1" s="3"/>
      <c r="G1" s="3"/>
      <c r="H1" s="3"/>
      <c r="I1" s="3"/>
      <c r="J1" s="3"/>
      <c r="K1" s="3"/>
      <c r="L1" s="67"/>
    </row>
    <row r="2" s="12" customFormat="1" ht="24.95" customHeight="1" spans="1:12">
      <c r="A2" s="69"/>
      <c r="B2" s="70"/>
      <c r="C2" s="70"/>
      <c r="D2" s="4" t="s">
        <v>64</v>
      </c>
      <c r="E2" s="4"/>
      <c r="F2" s="4"/>
      <c r="G2" s="4"/>
      <c r="H2" s="4"/>
      <c r="I2" s="4"/>
      <c r="J2" s="4"/>
      <c r="K2" s="76" t="s">
        <v>2</v>
      </c>
      <c r="L2" s="69"/>
    </row>
    <row r="3" s="12" customFormat="1" ht="18" customHeight="1" spans="1:12">
      <c r="A3" s="70" t="s">
        <v>44</v>
      </c>
      <c r="B3" s="70" t="s">
        <v>45</v>
      </c>
      <c r="C3" s="70" t="s">
        <v>431</v>
      </c>
      <c r="D3" s="71" t="s">
        <v>432</v>
      </c>
      <c r="E3" s="71"/>
      <c r="F3" s="71"/>
      <c r="G3" s="7" t="s">
        <v>318</v>
      </c>
      <c r="H3" s="11" t="s">
        <v>46</v>
      </c>
      <c r="I3" s="7" t="s">
        <v>319</v>
      </c>
      <c r="J3" s="7" t="s">
        <v>69</v>
      </c>
      <c r="K3" s="7" t="s">
        <v>70</v>
      </c>
      <c r="L3" s="4"/>
    </row>
    <row r="4" s="12" customFormat="1" ht="18" customHeight="1" spans="1:12">
      <c r="A4" s="70"/>
      <c r="B4" s="70"/>
      <c r="C4" s="70"/>
      <c r="D4" s="71" t="s">
        <v>74</v>
      </c>
      <c r="E4" s="71" t="s">
        <v>75</v>
      </c>
      <c r="F4" s="71" t="s">
        <v>76</v>
      </c>
      <c r="G4" s="7"/>
      <c r="H4" s="11"/>
      <c r="I4" s="7"/>
      <c r="J4" s="7"/>
      <c r="K4" s="7"/>
      <c r="L4" s="4"/>
    </row>
    <row r="5" s="12" customFormat="1" ht="30" customHeight="1" spans="1:12">
      <c r="A5" s="70"/>
      <c r="B5" s="70"/>
      <c r="C5" s="70"/>
      <c r="D5" s="71"/>
      <c r="E5" s="71"/>
      <c r="F5" s="71"/>
      <c r="G5" s="7" t="s">
        <v>77</v>
      </c>
      <c r="H5" s="11"/>
      <c r="I5" s="77">
        <f>SUM(J5:K5)</f>
        <v>71900</v>
      </c>
      <c r="J5" s="7"/>
      <c r="K5" s="77">
        <f>K6+K13</f>
        <v>71900</v>
      </c>
      <c r="L5" s="4"/>
    </row>
    <row r="6" s="12" customFormat="1" ht="30" customHeight="1" spans="1:12">
      <c r="A6" s="70"/>
      <c r="B6" s="70"/>
      <c r="C6" s="70"/>
      <c r="D6" s="71">
        <v>212</v>
      </c>
      <c r="E6" s="71"/>
      <c r="F6" s="71"/>
      <c r="G6" s="11" t="s">
        <v>206</v>
      </c>
      <c r="H6" s="11"/>
      <c r="I6" s="77">
        <f>SUM(J6:K6)</f>
        <v>57200</v>
      </c>
      <c r="J6" s="77"/>
      <c r="K6" s="77">
        <v>57200</v>
      </c>
      <c r="L6" s="4"/>
    </row>
    <row r="7" s="12" customFormat="1" ht="30" customHeight="1" spans="1:12">
      <c r="A7" s="70" t="s">
        <v>319</v>
      </c>
      <c r="B7" s="70"/>
      <c r="C7" s="70"/>
      <c r="D7" s="71">
        <v>212</v>
      </c>
      <c r="E7" s="71">
        <v>8</v>
      </c>
      <c r="F7" s="71"/>
      <c r="G7" s="11" t="s">
        <v>235</v>
      </c>
      <c r="H7" s="11"/>
      <c r="I7" s="77">
        <f>SUM(J7:K7)</f>
        <v>53000</v>
      </c>
      <c r="J7" s="77"/>
      <c r="K7" s="77">
        <v>53000</v>
      </c>
      <c r="L7" s="4"/>
    </row>
    <row r="8" s="12" customFormat="1" ht="30" customHeight="1" spans="1:12">
      <c r="A8" s="70">
        <v>72101</v>
      </c>
      <c r="B8" s="70" t="s">
        <v>433</v>
      </c>
      <c r="C8" s="70">
        <v>201</v>
      </c>
      <c r="D8" s="71">
        <v>212</v>
      </c>
      <c r="E8" s="71">
        <v>8</v>
      </c>
      <c r="F8" s="71">
        <v>1</v>
      </c>
      <c r="G8" s="11" t="s">
        <v>434</v>
      </c>
      <c r="H8" s="11"/>
      <c r="I8" s="77">
        <f t="shared" ref="I8:I15" si="0">SUM(J8:K8)</f>
        <v>53000</v>
      </c>
      <c r="J8" s="77"/>
      <c r="K8" s="77">
        <v>53000</v>
      </c>
      <c r="L8" s="4"/>
    </row>
    <row r="9" s="12" customFormat="1" ht="30" customHeight="1" spans="1:12">
      <c r="A9" s="70">
        <v>72101</v>
      </c>
      <c r="B9" s="70" t="s">
        <v>433</v>
      </c>
      <c r="C9" s="70">
        <v>20103</v>
      </c>
      <c r="D9" s="71">
        <v>212</v>
      </c>
      <c r="E9" s="71">
        <v>13</v>
      </c>
      <c r="F9" s="71"/>
      <c r="G9" s="72" t="s">
        <v>435</v>
      </c>
      <c r="H9" s="11"/>
      <c r="I9" s="77">
        <f t="shared" si="0"/>
        <v>1000</v>
      </c>
      <c r="J9" s="77"/>
      <c r="K9" s="77">
        <v>1000</v>
      </c>
      <c r="L9" s="4"/>
    </row>
    <row r="10" s="12" customFormat="1" ht="30" customHeight="1" spans="1:12">
      <c r="A10" s="70">
        <v>72101</v>
      </c>
      <c r="B10" s="70" t="s">
        <v>433</v>
      </c>
      <c r="C10" s="70">
        <v>2010301</v>
      </c>
      <c r="D10" s="71">
        <v>212</v>
      </c>
      <c r="E10" s="71">
        <v>13</v>
      </c>
      <c r="F10" s="71">
        <v>99</v>
      </c>
      <c r="G10" s="72" t="s">
        <v>241</v>
      </c>
      <c r="H10" s="11"/>
      <c r="I10" s="77">
        <f t="shared" si="0"/>
        <v>1000</v>
      </c>
      <c r="J10" s="77"/>
      <c r="K10" s="77">
        <v>1000</v>
      </c>
      <c r="L10" s="4"/>
    </row>
    <row r="11" s="12" customFormat="1" ht="30" customHeight="1" spans="1:12">
      <c r="A11" s="70">
        <v>72101</v>
      </c>
      <c r="B11" s="70" t="s">
        <v>433</v>
      </c>
      <c r="C11" s="70">
        <v>208</v>
      </c>
      <c r="D11" s="71">
        <v>212</v>
      </c>
      <c r="E11" s="71">
        <v>14</v>
      </c>
      <c r="F11" s="71"/>
      <c r="G11" s="72" t="s">
        <v>243</v>
      </c>
      <c r="H11" s="11"/>
      <c r="I11" s="77">
        <f t="shared" si="0"/>
        <v>3200</v>
      </c>
      <c r="J11" s="77"/>
      <c r="K11" s="77">
        <v>3200</v>
      </c>
      <c r="L11" s="4"/>
    </row>
    <row r="12" s="12" customFormat="1" ht="30" customHeight="1" spans="1:12">
      <c r="A12" s="70">
        <v>72101</v>
      </c>
      <c r="B12" s="70" t="s">
        <v>433</v>
      </c>
      <c r="C12" s="70">
        <v>20805</v>
      </c>
      <c r="D12" s="71">
        <v>212</v>
      </c>
      <c r="E12" s="71">
        <v>14</v>
      </c>
      <c r="F12" s="71">
        <v>1</v>
      </c>
      <c r="G12" s="72" t="s">
        <v>245</v>
      </c>
      <c r="H12" s="11"/>
      <c r="I12" s="77">
        <f t="shared" si="0"/>
        <v>3200</v>
      </c>
      <c r="J12" s="77"/>
      <c r="K12" s="77">
        <v>3200</v>
      </c>
      <c r="L12" s="4"/>
    </row>
    <row r="13" s="12" customFormat="1" ht="30" customHeight="1" spans="1:12">
      <c r="A13" s="70">
        <v>72101</v>
      </c>
      <c r="B13" s="70" t="s">
        <v>433</v>
      </c>
      <c r="C13" s="70">
        <v>2080501</v>
      </c>
      <c r="D13" s="71">
        <v>232</v>
      </c>
      <c r="E13" s="71"/>
      <c r="F13" s="71"/>
      <c r="G13" s="11" t="s">
        <v>306</v>
      </c>
      <c r="H13" s="11"/>
      <c r="I13" s="77">
        <f t="shared" si="0"/>
        <v>14700</v>
      </c>
      <c r="J13" s="77"/>
      <c r="K13" s="77">
        <v>14700</v>
      </c>
      <c r="L13" s="4"/>
    </row>
    <row r="14" s="12" customFormat="1" ht="30" customHeight="1" spans="1:12">
      <c r="A14" s="70">
        <v>72102</v>
      </c>
      <c r="B14" s="70" t="s">
        <v>436</v>
      </c>
      <c r="C14" s="70">
        <v>204</v>
      </c>
      <c r="D14" s="71">
        <v>232</v>
      </c>
      <c r="E14" s="71">
        <v>4</v>
      </c>
      <c r="F14" s="71"/>
      <c r="G14" s="11" t="s">
        <v>313</v>
      </c>
      <c r="H14" s="11"/>
      <c r="I14" s="77">
        <f t="shared" si="0"/>
        <v>14700</v>
      </c>
      <c r="J14" s="77"/>
      <c r="K14" s="77">
        <v>14700</v>
      </c>
      <c r="L14" s="4"/>
    </row>
    <row r="15" s="12" customFormat="1" ht="30" customHeight="1" spans="1:12">
      <c r="A15" s="70">
        <v>72102</v>
      </c>
      <c r="B15" s="70" t="s">
        <v>436</v>
      </c>
      <c r="C15" s="70">
        <v>20406</v>
      </c>
      <c r="D15" s="71">
        <v>232</v>
      </c>
      <c r="E15" s="71">
        <v>4</v>
      </c>
      <c r="F15" s="71">
        <v>99</v>
      </c>
      <c r="G15" s="11" t="s">
        <v>316</v>
      </c>
      <c r="H15" s="11"/>
      <c r="I15" s="77">
        <f t="shared" si="0"/>
        <v>14700</v>
      </c>
      <c r="J15" s="77"/>
      <c r="K15" s="77">
        <v>14700</v>
      </c>
      <c r="L15" s="4"/>
    </row>
    <row r="16" s="12" customFormat="1" ht="30" customHeight="1" spans="1:12">
      <c r="A16" s="70">
        <v>72102</v>
      </c>
      <c r="B16" s="70" t="s">
        <v>436</v>
      </c>
      <c r="C16" s="70">
        <v>2040601</v>
      </c>
      <c r="D16" s="71"/>
      <c r="E16" s="71"/>
      <c r="F16" s="71"/>
      <c r="G16" s="11"/>
      <c r="H16" s="11"/>
      <c r="I16" s="77"/>
      <c r="J16" s="77"/>
      <c r="K16" s="77"/>
      <c r="L16" s="4"/>
    </row>
    <row r="17" ht="11.25" customHeight="1" spans="1:12">
      <c r="A17" s="73"/>
      <c r="B17" s="73"/>
      <c r="C17" s="73"/>
      <c r="D17" s="74"/>
      <c r="E17" s="74"/>
      <c r="F17" s="74"/>
      <c r="G17" s="75"/>
      <c r="H17" s="75"/>
      <c r="I17" s="75"/>
      <c r="J17" s="75"/>
      <c r="K17" s="75"/>
      <c r="L17" s="78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7" sqref="A7"/>
    </sheetView>
  </sheetViews>
  <sheetFormatPr defaultColWidth="9" defaultRowHeight="13.5"/>
  <cols>
    <col min="1" max="1" width="12.125" customWidth="1"/>
    <col min="2" max="2" width="21.75" customWidth="1"/>
    <col min="3" max="3" width="9" hidden="1" customWidth="1"/>
    <col min="4" max="4" width="13.5" customWidth="1"/>
    <col min="5" max="5" width="13.125" customWidth="1"/>
    <col min="6" max="6" width="13.875" customWidth="1"/>
    <col min="7" max="7" width="12.5" customWidth="1"/>
    <col min="8" max="8" width="13.375" customWidth="1"/>
    <col min="9" max="9" width="12.75" customWidth="1"/>
    <col min="10" max="10" width="12.625" customWidth="1"/>
    <col min="11" max="11" width="2" customWidth="1"/>
  </cols>
  <sheetData>
    <row r="1" s="1" customFormat="1" ht="50.1" customHeight="1" spans="1:11">
      <c r="A1" s="3" t="s">
        <v>437</v>
      </c>
      <c r="B1" s="3"/>
      <c r="C1" s="3"/>
      <c r="D1" s="3"/>
      <c r="E1" s="3"/>
      <c r="F1" s="3"/>
      <c r="G1" s="3"/>
      <c r="H1" s="3"/>
      <c r="I1" s="3"/>
      <c r="J1" s="3"/>
      <c r="K1" s="62"/>
    </row>
    <row r="2" s="2" customFormat="1" ht="24.95" customHeight="1" spans="1:11">
      <c r="A2" s="4" t="s">
        <v>64</v>
      </c>
      <c r="B2" s="4"/>
      <c r="C2" s="4"/>
      <c r="D2" s="4"/>
      <c r="E2" s="4"/>
      <c r="F2" s="4"/>
      <c r="G2" s="47"/>
      <c r="H2" s="48" t="s">
        <v>438</v>
      </c>
      <c r="I2" s="48"/>
      <c r="J2" s="48"/>
      <c r="K2" s="61"/>
    </row>
    <row r="3" ht="18.75" customHeight="1" spans="1:11">
      <c r="A3" s="49" t="s">
        <v>44</v>
      </c>
      <c r="B3" s="49" t="s">
        <v>45</v>
      </c>
      <c r="C3" s="49" t="s">
        <v>46</v>
      </c>
      <c r="D3" s="50" t="s">
        <v>431</v>
      </c>
      <c r="E3" s="49" t="s">
        <v>439</v>
      </c>
      <c r="F3" s="49"/>
      <c r="G3" s="49"/>
      <c r="H3" s="49"/>
      <c r="I3" s="49"/>
      <c r="J3" s="49"/>
      <c r="K3" s="63"/>
    </row>
    <row r="4" ht="18.75" customHeight="1" spans="1:11">
      <c r="A4" s="49"/>
      <c r="B4" s="49"/>
      <c r="C4" s="49"/>
      <c r="D4" s="50"/>
      <c r="E4" s="49" t="s">
        <v>440</v>
      </c>
      <c r="F4" s="49" t="s">
        <v>405</v>
      </c>
      <c r="G4" s="49" t="s">
        <v>441</v>
      </c>
      <c r="H4" s="49"/>
      <c r="I4" s="49"/>
      <c r="J4" s="49" t="s">
        <v>442</v>
      </c>
      <c r="K4" s="63"/>
    </row>
    <row r="5" ht="18.75" customHeight="1" spans="1:11">
      <c r="A5" s="49"/>
      <c r="B5" s="49"/>
      <c r="C5" s="51"/>
      <c r="D5" s="50"/>
      <c r="E5" s="49"/>
      <c r="F5" s="49"/>
      <c r="G5" s="52" t="s">
        <v>77</v>
      </c>
      <c r="H5" s="52" t="s">
        <v>443</v>
      </c>
      <c r="I5" s="52" t="s">
        <v>444</v>
      </c>
      <c r="J5" s="49"/>
      <c r="K5" s="63"/>
    </row>
    <row r="6" ht="30" customHeight="1" spans="1:11">
      <c r="A6" s="53" t="s">
        <v>319</v>
      </c>
      <c r="B6" s="51"/>
      <c r="C6" s="51"/>
      <c r="D6" s="52"/>
      <c r="E6" s="54">
        <f>F6+G6+J6</f>
        <v>233.62</v>
      </c>
      <c r="F6" s="54">
        <v>95.62</v>
      </c>
      <c r="G6" s="55">
        <v>8</v>
      </c>
      <c r="H6" s="55"/>
      <c r="I6" s="55">
        <v>8</v>
      </c>
      <c r="J6" s="52">
        <v>130</v>
      </c>
      <c r="K6" s="63"/>
    </row>
    <row r="7" ht="30" customHeight="1" spans="1:11">
      <c r="A7" s="56">
        <v>814</v>
      </c>
      <c r="B7" s="57" t="s">
        <v>62</v>
      </c>
      <c r="C7" s="51"/>
      <c r="D7" s="58">
        <v>2010301</v>
      </c>
      <c r="E7" s="54">
        <f>F7+G7+J7</f>
        <v>233.62</v>
      </c>
      <c r="F7" s="54">
        <v>95.62</v>
      </c>
      <c r="G7" s="55">
        <v>8</v>
      </c>
      <c r="H7" s="55"/>
      <c r="I7" s="55">
        <v>8</v>
      </c>
      <c r="J7" s="64">
        <v>130</v>
      </c>
      <c r="K7" s="63"/>
    </row>
    <row r="8" ht="30" customHeight="1" spans="1:11">
      <c r="A8" s="52"/>
      <c r="B8" s="51"/>
      <c r="C8" s="51"/>
      <c r="D8" s="52"/>
      <c r="E8" s="59"/>
      <c r="F8" s="59"/>
      <c r="G8" s="52"/>
      <c r="H8" s="52"/>
      <c r="I8" s="52"/>
      <c r="J8" s="52"/>
      <c r="K8" s="63"/>
    </row>
    <row r="9" ht="21" customHeight="1" spans="1:11">
      <c r="A9" s="60"/>
      <c r="B9" s="60"/>
      <c r="C9" s="60"/>
      <c r="D9" s="60"/>
      <c r="E9" s="60"/>
      <c r="F9" s="60"/>
      <c r="G9" s="60"/>
      <c r="H9" s="60"/>
      <c r="I9" s="60"/>
      <c r="J9" s="60"/>
      <c r="K9" s="61"/>
    </row>
    <row r="10" ht="21" customHeight="1" spans="1:1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</sheetData>
  <mergeCells count="14">
    <mergeCell ref="A1:J1"/>
    <mergeCell ref="A2:F2"/>
    <mergeCell ref="H2:J2"/>
    <mergeCell ref="E3:J3"/>
    <mergeCell ref="G4:I4"/>
    <mergeCell ref="A9:J9"/>
    <mergeCell ref="A10:J10"/>
    <mergeCell ref="A3:A5"/>
    <mergeCell ref="B3:B5"/>
    <mergeCell ref="C3:C4"/>
    <mergeCell ref="D3:D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9" defaultRowHeight="13.5"/>
  <cols>
    <col min="1" max="1" width="14.625" customWidth="1"/>
    <col min="2" max="2" width="15.5" customWidth="1"/>
    <col min="3" max="3" width="13.125" customWidth="1"/>
    <col min="4" max="4" width="18.75" customWidth="1"/>
    <col min="5" max="5" width="24.625" style="33" customWidth="1"/>
    <col min="6" max="6" width="19.25" customWidth="1"/>
    <col min="7" max="8" width="22.625" customWidth="1"/>
    <col min="9" max="9" width="24.5" customWidth="1"/>
  </cols>
  <sheetData>
    <row r="1" ht="25.5" spans="1:9">
      <c r="A1" s="34" t="s">
        <v>445</v>
      </c>
      <c r="B1" s="34"/>
      <c r="C1" s="34"/>
      <c r="D1" s="34"/>
      <c r="E1" s="34"/>
      <c r="F1" s="34"/>
      <c r="G1" s="34"/>
      <c r="H1" s="34"/>
      <c r="I1" s="34"/>
    </row>
    <row r="3" spans="1:9">
      <c r="A3" s="35"/>
      <c r="B3" s="36"/>
      <c r="C3" s="35"/>
      <c r="D3" s="36"/>
      <c r="E3" s="37"/>
      <c r="F3" s="35"/>
      <c r="G3" s="35"/>
      <c r="H3" s="36"/>
      <c r="I3" s="46" t="s">
        <v>43</v>
      </c>
    </row>
    <row r="4" ht="25.15" customHeight="1" spans="1:9">
      <c r="A4" s="38" t="s">
        <v>45</v>
      </c>
      <c r="B4" s="39" t="s">
        <v>446</v>
      </c>
      <c r="C4" s="39" t="s">
        <v>447</v>
      </c>
      <c r="D4" s="39" t="s">
        <v>448</v>
      </c>
      <c r="E4" s="39"/>
      <c r="F4" s="39"/>
      <c r="G4" s="39" t="s">
        <v>449</v>
      </c>
      <c r="H4" s="39"/>
      <c r="I4" s="39"/>
    </row>
    <row r="5" ht="25.15" customHeight="1" spans="1:9">
      <c r="A5" s="38"/>
      <c r="B5" s="39"/>
      <c r="C5" s="39"/>
      <c r="D5" s="39" t="s">
        <v>450</v>
      </c>
      <c r="E5" s="39"/>
      <c r="F5" s="39"/>
      <c r="G5" s="39" t="s">
        <v>451</v>
      </c>
      <c r="H5" s="39"/>
      <c r="I5" s="39"/>
    </row>
    <row r="6" ht="25.15" customHeight="1" spans="1:9">
      <c r="A6" s="38"/>
      <c r="B6" s="39"/>
      <c r="C6" s="39"/>
      <c r="D6" s="39" t="s">
        <v>452</v>
      </c>
      <c r="E6" s="39" t="s">
        <v>453</v>
      </c>
      <c r="F6" s="39" t="s">
        <v>454</v>
      </c>
      <c r="G6" s="39" t="s">
        <v>455</v>
      </c>
      <c r="H6" s="39" t="s">
        <v>453</v>
      </c>
      <c r="I6" s="39" t="s">
        <v>454</v>
      </c>
    </row>
    <row r="7" ht="25.15" customHeight="1" spans="1:9">
      <c r="A7" s="38"/>
      <c r="B7" s="39"/>
      <c r="C7" s="40">
        <f>SUM(C8:C11)</f>
        <v>124350</v>
      </c>
      <c r="D7" s="39"/>
      <c r="E7" s="39"/>
      <c r="F7" s="39"/>
      <c r="G7" s="39"/>
      <c r="H7" s="39"/>
      <c r="I7" s="39"/>
    </row>
    <row r="8" ht="42.75" customHeight="1" spans="1:9">
      <c r="A8" s="41" t="s">
        <v>62</v>
      </c>
      <c r="B8" s="42" t="s">
        <v>81</v>
      </c>
      <c r="C8" s="40">
        <v>7269</v>
      </c>
      <c r="D8" s="40" t="s">
        <v>456</v>
      </c>
      <c r="E8" s="43" t="s">
        <v>457</v>
      </c>
      <c r="F8" s="40"/>
      <c r="G8" s="40" t="s">
        <v>458</v>
      </c>
      <c r="H8" s="43" t="s">
        <v>459</v>
      </c>
      <c r="I8" s="45"/>
    </row>
    <row r="9" ht="42.75" customHeight="1" spans="1:9">
      <c r="A9" s="41" t="s">
        <v>62</v>
      </c>
      <c r="B9" s="42" t="s">
        <v>82</v>
      </c>
      <c r="C9" s="40">
        <v>59000</v>
      </c>
      <c r="D9" s="40" t="s">
        <v>456</v>
      </c>
      <c r="E9" s="43" t="s">
        <v>460</v>
      </c>
      <c r="F9" s="40"/>
      <c r="G9" s="40" t="s">
        <v>458</v>
      </c>
      <c r="H9" s="43" t="s">
        <v>461</v>
      </c>
      <c r="I9" s="45"/>
    </row>
    <row r="10" ht="80.25" customHeight="1" spans="1:9">
      <c r="A10" s="41" t="s">
        <v>62</v>
      </c>
      <c r="B10" s="11" t="s">
        <v>462</v>
      </c>
      <c r="C10" s="40">
        <v>55881</v>
      </c>
      <c r="D10" s="40" t="s">
        <v>456</v>
      </c>
      <c r="E10" s="43" t="s">
        <v>463</v>
      </c>
      <c r="F10" s="40"/>
      <c r="G10" s="40" t="s">
        <v>458</v>
      </c>
      <c r="H10" s="43" t="s">
        <v>464</v>
      </c>
      <c r="I10" s="45"/>
    </row>
    <row r="11" ht="42.75" customHeight="1" spans="1:9">
      <c r="A11" s="41" t="s">
        <v>62</v>
      </c>
      <c r="B11" s="42" t="s">
        <v>85</v>
      </c>
      <c r="C11" s="40">
        <v>2200</v>
      </c>
      <c r="D11" s="40" t="s">
        <v>456</v>
      </c>
      <c r="E11" s="43" t="s">
        <v>465</v>
      </c>
      <c r="F11" s="40"/>
      <c r="G11" s="40" t="s">
        <v>458</v>
      </c>
      <c r="H11" s="43" t="s">
        <v>466</v>
      </c>
      <c r="I11" s="45"/>
    </row>
    <row r="12" ht="42.75" customHeight="1" spans="1:9">
      <c r="A12" s="41"/>
      <c r="B12" s="44"/>
      <c r="C12" s="45"/>
      <c r="D12" s="45"/>
      <c r="E12" s="45"/>
      <c r="F12" s="45"/>
      <c r="G12" s="45"/>
      <c r="H12" s="45"/>
      <c r="I12" s="45"/>
    </row>
  </sheetData>
  <mergeCells count="11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B4:B6"/>
    <mergeCell ref="C4:C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部门支出总体情况表（03表）</vt:lpstr>
      <vt:lpstr>一般公共预算支出情况表（公开1）</vt:lpstr>
      <vt:lpstr>财政拨款收支总体情况表（公开3）</vt:lpstr>
      <vt:lpstr>一般公共预算基本支出表（公开4）</vt:lpstr>
      <vt:lpstr>政府性基金预算支出情况表（公开5）</vt:lpstr>
      <vt:lpstr>一般公共预算三公经费预算表</vt:lpstr>
      <vt:lpstr>预算项目绩效目标表</vt:lpstr>
      <vt:lpstr>整体支出绩效目标表</vt:lpstr>
      <vt:lpstr>部门预算支出经济科目分类表</vt:lpstr>
      <vt:lpstr>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Cmt</cp:lastModifiedBy>
  <dcterms:created xsi:type="dcterms:W3CDTF">2019-02-18T06:45:00Z</dcterms:created>
  <cp:lastPrinted>2019-06-05T05:41:00Z</cp:lastPrinted>
  <dcterms:modified xsi:type="dcterms:W3CDTF">2021-05-25T03:16:13Z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16A2775FB53F474C8B3E223ED065CDE1</vt:lpwstr>
  </property>
  <property fmtid="{D5CDD505-2E9C-101B-9397-08002B2CF9AE}" pid="3" name="KSOProductBuildVer">
    <vt:lpwstr>2052-11.1.0.10495</vt:lpwstr>
  </property>
</Properties>
</file>