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部门收支总体情况表" sheetId="28" r:id="rId1"/>
    <sheet name="部门收入总体情况表" sheetId="14" r:id="rId2"/>
    <sheet name="部门支出总体情况表（03表）" sheetId="26" r:id="rId3"/>
    <sheet name="一般公共预算支出情况表（公开1）" sheetId="15" r:id="rId4"/>
    <sheet name="财政拨款收支总体情况表（公开3）" sheetId="13" r:id="rId5"/>
    <sheet name="一般公共预算基本支出表（公开4）" sheetId="12" r:id="rId6"/>
    <sheet name="政府性基金预算支出情况表（公开5）" sheetId="11" r:id="rId7"/>
    <sheet name="一般公共预算三公经费预算表" sheetId="20" r:id="rId8"/>
    <sheet name="预算项目绩效目标表" sheetId="30" r:id="rId9"/>
    <sheet name="整体支出绩效目标表" sheetId="29" r:id="rId10"/>
    <sheet name="部门预算支出经济科目分类表" sheetId="31" r:id="rId11"/>
    <sheet name="政府预算经济科目分类表" sheetId="32" r:id="rId12"/>
  </sheets>
  <definedNames>
    <definedName name="_xlnm._FilterDatabase" localSheetId="2" hidden="1">'部门支出总体情况表（03表）'!$A$4:$X$108</definedName>
    <definedName name="_xlnm.Print_Area" localSheetId="0">部门收支总体情况表!$A$1:$D$23</definedName>
    <definedName name="_xlnm.Print_Titles" localSheetId="5">'一般公共预算基本支出表（公开4）'!$3:$3</definedName>
  </definedNames>
  <calcPr calcId="144525"/>
</workbook>
</file>

<file path=xl/sharedStrings.xml><?xml version="1.0" encoding="utf-8"?>
<sst xmlns="http://schemas.openxmlformats.org/spreadsheetml/2006/main" count="1136" uniqueCount="779">
  <si>
    <t>2019年部门收支总体情况表</t>
  </si>
  <si>
    <t>编制单位：浏阳高新技术产业开发区管理委员会</t>
  </si>
  <si>
    <t>单位:万元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</si>
  <si>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</si>
  <si>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</si>
  <si>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</si>
  <si>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</si>
  <si>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</si>
  <si>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</si>
  <si>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</si>
  <si>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</si>
  <si>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</si>
  <si>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</si>
  <si>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</si>
  <si>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</si>
  <si>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</si>
  <si>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</si>
  <si>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</si>
  <si>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</si>
  <si>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</si>
  <si>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</si>
  <si>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</si>
  <si>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</si>
  <si>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</si>
  <si>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</si>
  <si>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二、纳入财政专户管理的非税收入</t>
  </si>
  <si>
    <t>    对乡镇和村级补助类项目</t>
  </si>
  <si>
    <t>   其中：1、事业性收费收入</t>
  </si>
  <si>
    <t>    其他类项目支出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</si>
  <si>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</si>
  <si>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</si>
  <si>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</si>
  <si>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</si>
  <si>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</si>
  <si>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</si>
  <si>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</si>
  <si>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</si>
  <si>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</si>
  <si>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</si>
  <si>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</si>
  <si>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</si>
  <si>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</si>
  <si>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2019年部门收入总体情况表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</si>
  <si>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</si>
  <si>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</si>
  <si>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</si>
  <si>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</si>
  <si>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</si>
  <si>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</si>
  <si>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</si>
  <si>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</si>
  <si>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</si>
  <si>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</si>
  <si>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</si>
  <si>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</si>
  <si>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</si>
  <si>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</si>
  <si>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</si>
  <si>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</si>
  <si>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</si>
  <si>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上级补助收入</t>
  </si>
  <si>
    <t>浏阳高新技术产业开发区管理委员会</t>
  </si>
  <si>
    <t>2019年部门支出总体情况表</t>
  </si>
  <si>
    <t>编制单位:浏阳高新技术产业开发区管理委员会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</si>
  <si>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</si>
  <si>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</si>
  <si>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</si>
  <si>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</si>
  <si>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</si>
  <si>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</si>
  <si>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</si>
  <si>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</si>
  <si>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</si>
  <si>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</si>
  <si>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</si>
  <si>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</si>
  <si>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</si>
  <si>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</si>
  <si>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</si>
  <si>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</si>
  <si>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</si>
  <si>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</si>
  <si>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</si>
  <si>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</si>
  <si>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</si>
  <si>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</si>
  <si>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</si>
  <si>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</si>
  <si>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</si>
  <si>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</si>
  <si>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</si>
  <si>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</si>
  <si>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</si>
  <si>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</si>
  <si>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2010303</t>
  </si>
  <si>
    <t xml:space="preserve">  机关服务</t>
  </si>
  <si>
    <t>2010306</t>
  </si>
  <si>
    <t xml:space="preserve">  政务公开审批</t>
  </si>
  <si>
    <t>20104</t>
  </si>
  <si>
    <t>发展与改革事务</t>
  </si>
  <si>
    <t>2010402</t>
  </si>
  <si>
    <t>2010404</t>
  </si>
  <si>
    <t>4</t>
  </si>
  <si>
    <t xml:space="preserve">  战略规划与实施</t>
  </si>
  <si>
    <t>20105</t>
  </si>
  <si>
    <t>统计信息事务</t>
  </si>
  <si>
    <t>2010505</t>
  </si>
  <si>
    <t xml:space="preserve">  专项统计业务</t>
  </si>
  <si>
    <t>20106</t>
  </si>
  <si>
    <t>财政事务</t>
  </si>
  <si>
    <t>2010602</t>
  </si>
  <si>
    <t>20111</t>
  </si>
  <si>
    <t>纪检监察事务</t>
  </si>
  <si>
    <t>2011102</t>
  </si>
  <si>
    <t>20113</t>
  </si>
  <si>
    <t>商贸事务</t>
  </si>
  <si>
    <t>2011308</t>
  </si>
  <si>
    <t xml:space="preserve">  招商引资</t>
  </si>
  <si>
    <t>20129</t>
  </si>
  <si>
    <t>群众团体事务</t>
  </si>
  <si>
    <t>2012902</t>
  </si>
  <si>
    <t>20134</t>
  </si>
  <si>
    <t>34</t>
  </si>
  <si>
    <t>统战事务</t>
  </si>
  <si>
    <t>2013402</t>
  </si>
  <si>
    <t>2</t>
  </si>
  <si>
    <t>20138</t>
  </si>
  <si>
    <t>市场监督管理事务</t>
  </si>
  <si>
    <t>2013804</t>
  </si>
  <si>
    <t xml:space="preserve">  市场监督管理专项</t>
  </si>
  <si>
    <t>204</t>
  </si>
  <si>
    <t>公共安全支出</t>
  </si>
  <si>
    <t>20402</t>
  </si>
  <si>
    <t>公安</t>
  </si>
  <si>
    <t>2040221</t>
  </si>
  <si>
    <t>21</t>
  </si>
  <si>
    <t xml:space="preserve">  特别业务</t>
  </si>
  <si>
    <t>2040299</t>
  </si>
  <si>
    <t xml:space="preserve">  其他公安支出</t>
  </si>
  <si>
    <t>20406</t>
  </si>
  <si>
    <t>司法</t>
  </si>
  <si>
    <t>2040604</t>
  </si>
  <si>
    <t xml:space="preserve">  基层司法业务</t>
  </si>
  <si>
    <t>205</t>
  </si>
  <si>
    <t>教育支出</t>
  </si>
  <si>
    <t>20502</t>
  </si>
  <si>
    <t>普通教育</t>
  </si>
  <si>
    <t>2050299</t>
  </si>
  <si>
    <t xml:space="preserve">  其他普通教育支出</t>
  </si>
  <si>
    <t>206</t>
  </si>
  <si>
    <t>科学技术支出</t>
  </si>
  <si>
    <t>20601</t>
  </si>
  <si>
    <t>1</t>
  </si>
  <si>
    <t>科学技术管理事务</t>
  </si>
  <si>
    <t>2060199</t>
  </si>
  <si>
    <t xml:space="preserve">  其他科学技术管理事务支出</t>
  </si>
  <si>
    <t>20604</t>
  </si>
  <si>
    <t>技术研究与开发</t>
  </si>
  <si>
    <t>2060402</t>
  </si>
  <si>
    <t xml:space="preserve">  应用技术研究与开发</t>
  </si>
  <si>
    <t>2060403</t>
  </si>
  <si>
    <t xml:space="preserve">  产业技术研究与开发</t>
  </si>
  <si>
    <t>20605</t>
  </si>
  <si>
    <t>科技条件与服务</t>
  </si>
  <si>
    <t>2060502</t>
  </si>
  <si>
    <t xml:space="preserve">  技术创新服务体系</t>
  </si>
  <si>
    <t>20699</t>
  </si>
  <si>
    <t>99</t>
  </si>
  <si>
    <t>其他科学技术支出</t>
  </si>
  <si>
    <t>2069901</t>
  </si>
  <si>
    <t xml:space="preserve">  科技奖励</t>
  </si>
  <si>
    <t>208</t>
  </si>
  <si>
    <t>社会保障和就业支出</t>
  </si>
  <si>
    <t>20807</t>
  </si>
  <si>
    <t>就业补助</t>
  </si>
  <si>
    <t>2080701</t>
  </si>
  <si>
    <t xml:space="preserve">  就业创业服务补贴</t>
  </si>
  <si>
    <t>2080799</t>
  </si>
  <si>
    <t xml:space="preserve">  其他就业补助支出</t>
  </si>
  <si>
    <t>20810</t>
  </si>
  <si>
    <t>10</t>
  </si>
  <si>
    <t>社会福利</t>
  </si>
  <si>
    <t>2081099</t>
  </si>
  <si>
    <t xml:space="preserve">  其他社会福利支出</t>
  </si>
  <si>
    <t>20816</t>
  </si>
  <si>
    <t>16</t>
  </si>
  <si>
    <t>红十字事业</t>
  </si>
  <si>
    <t>2081699</t>
  </si>
  <si>
    <t xml:space="preserve">  其他红十字事业支出</t>
  </si>
  <si>
    <t>20899</t>
  </si>
  <si>
    <t>其他社会保障和就业支出</t>
  </si>
  <si>
    <t>2089901</t>
  </si>
  <si>
    <t>01</t>
  </si>
  <si>
    <t xml:space="preserve">  其他社会保障和就业支出</t>
  </si>
  <si>
    <t>210</t>
  </si>
  <si>
    <t>卫生健康支出</t>
  </si>
  <si>
    <t>21004</t>
  </si>
  <si>
    <t>公共卫生</t>
  </si>
  <si>
    <t>210408</t>
  </si>
  <si>
    <t>8</t>
  </si>
  <si>
    <t xml:space="preserve">  基本公共卫生服务</t>
  </si>
  <si>
    <t>21007</t>
  </si>
  <si>
    <t>7</t>
  </si>
  <si>
    <t>计划生育事务</t>
  </si>
  <si>
    <t>2100717</t>
  </si>
  <si>
    <t>17</t>
  </si>
  <si>
    <t xml:space="preserve">  计划生育服务</t>
  </si>
  <si>
    <t>节能环保支出</t>
  </si>
  <si>
    <t>21101</t>
  </si>
  <si>
    <t>环境保护管理事务</t>
  </si>
  <si>
    <t>2110102</t>
  </si>
  <si>
    <t>21103</t>
  </si>
  <si>
    <t>污染防治</t>
  </si>
  <si>
    <t>2110302</t>
  </si>
  <si>
    <t xml:space="preserve">  水体</t>
  </si>
  <si>
    <t>21113</t>
  </si>
  <si>
    <t>13</t>
  </si>
  <si>
    <t>循环经济</t>
  </si>
  <si>
    <t>2111301</t>
  </si>
  <si>
    <t xml:space="preserve">  循环经济</t>
  </si>
  <si>
    <t>212</t>
  </si>
  <si>
    <t>城乡社区支出</t>
  </si>
  <si>
    <t>21201</t>
  </si>
  <si>
    <t>城乡社区管理事务</t>
  </si>
  <si>
    <t>2120104</t>
  </si>
  <si>
    <t xml:space="preserve">  城管执法</t>
  </si>
  <si>
    <t>2120106</t>
  </si>
  <si>
    <t>6</t>
  </si>
  <si>
    <t xml:space="preserve">  工程建设管理</t>
  </si>
  <si>
    <t>2120199</t>
  </si>
  <si>
    <t xml:space="preserve">  其他城乡社区管理事务支出</t>
  </si>
  <si>
    <t>21202</t>
  </si>
  <si>
    <t>城乡社区规划与管理</t>
  </si>
  <si>
    <t>2120201</t>
  </si>
  <si>
    <t xml:space="preserve">  城乡社区规划与管理</t>
  </si>
  <si>
    <t>21203</t>
  </si>
  <si>
    <t>城乡社区公共设施</t>
  </si>
  <si>
    <t>2120399</t>
  </si>
  <si>
    <t xml:space="preserve">  其他城乡社区公共设施支出</t>
  </si>
  <si>
    <t>21205</t>
  </si>
  <si>
    <t>城乡社区环境卫生</t>
  </si>
  <si>
    <t>2120501</t>
  </si>
  <si>
    <t xml:space="preserve">  城乡社区环境卫生</t>
  </si>
  <si>
    <t>21208</t>
  </si>
  <si>
    <t>国有土地使用权出让收入及对应专项债务收入安排的支出</t>
  </si>
  <si>
    <t>2120801</t>
  </si>
  <si>
    <t xml:space="preserve">  征地和拆迁补偿支出</t>
  </si>
  <si>
    <t>21213</t>
  </si>
  <si>
    <t>城市基础设施配套费安排的支出</t>
  </si>
  <si>
    <t>2121302</t>
  </si>
  <si>
    <t>02</t>
  </si>
  <si>
    <t xml:space="preserve"> 城市环境卫生</t>
  </si>
  <si>
    <t>21214</t>
  </si>
  <si>
    <t>污水处理费安排的支出</t>
  </si>
  <si>
    <t>2121401</t>
  </si>
  <si>
    <t xml:space="preserve">  污水处理设施建设和运营</t>
  </si>
  <si>
    <t>214</t>
  </si>
  <si>
    <t>交通运输支出</t>
  </si>
  <si>
    <t>21499</t>
  </si>
  <si>
    <t>其他交通运输支出</t>
  </si>
  <si>
    <t>2149999</t>
  </si>
  <si>
    <t xml:space="preserve">  其他交通运输支出</t>
  </si>
  <si>
    <t>215</t>
  </si>
  <si>
    <t>资源勘探信息等支出</t>
  </si>
  <si>
    <t>21508</t>
  </si>
  <si>
    <t>支持中小企业发展和管理支出</t>
  </si>
  <si>
    <t>2150805</t>
  </si>
  <si>
    <t xml:space="preserve">  中小企业发展专项</t>
  </si>
  <si>
    <t>216</t>
  </si>
  <si>
    <t>商业服务业等支出</t>
  </si>
  <si>
    <t>21699</t>
  </si>
  <si>
    <t xml:space="preserve">  其他商业服务业等支出</t>
  </si>
  <si>
    <t>2169999</t>
  </si>
  <si>
    <t>217</t>
  </si>
  <si>
    <t xml:space="preserve">  217</t>
  </si>
  <si>
    <t>金融支出</t>
  </si>
  <si>
    <t>21703</t>
  </si>
  <si>
    <t>03</t>
  </si>
  <si>
    <t xml:space="preserve">  金融发展支出</t>
  </si>
  <si>
    <t>2170399</t>
  </si>
  <si>
    <t xml:space="preserve">  其他金融发展支出</t>
  </si>
  <si>
    <t>220</t>
  </si>
  <si>
    <t>自然资源海洋气象等支出</t>
  </si>
  <si>
    <t>22001</t>
  </si>
  <si>
    <t>自然资源事务</t>
  </si>
  <si>
    <t>2200106</t>
  </si>
  <si>
    <t xml:space="preserve">  土地资源利用与保护</t>
  </si>
  <si>
    <t>224</t>
  </si>
  <si>
    <t>灾害防治及应急管理支出</t>
  </si>
  <si>
    <t>22401</t>
  </si>
  <si>
    <t>应急管理事务</t>
  </si>
  <si>
    <t>2240106</t>
  </si>
  <si>
    <t>安全监管</t>
  </si>
  <si>
    <t>22402</t>
  </si>
  <si>
    <t>消防事务</t>
  </si>
  <si>
    <t>2240299</t>
  </si>
  <si>
    <t xml:space="preserve">  其他消防事务支出</t>
  </si>
  <si>
    <t>227</t>
  </si>
  <si>
    <t>预备费</t>
  </si>
  <si>
    <t>2019年一般公共预算支出情况表</t>
  </si>
  <si>
    <t>科目名称</t>
  </si>
  <si>
    <t>总计</t>
  </si>
  <si>
    <t>大瑶镇镇政府</t>
  </si>
  <si>
    <t>大瑶镇司法所</t>
  </si>
  <si>
    <t>大瑶镇财政分局</t>
  </si>
  <si>
    <t>2019年财政拨款收支总体情况表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</si>
  <si>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</si>
  <si>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</si>
  <si>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</si>
  <si>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</si>
  <si>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</si>
  <si>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</si>
  <si>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</si>
  <si>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</si>
  <si>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</si>
  <si>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</si>
  <si>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</si>
  <si>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</si>
  <si>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</si>
  <si>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</si>
  <si>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</si>
  <si>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</si>
  <si>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</si>
  <si>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</si>
  <si>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</si>
  <si>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</si>
  <si>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</si>
  <si>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</si>
  <si>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</si>
  <si>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 纳入财政专户管理的非税收入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</si>
  <si>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</si>
  <si>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</si>
  <si>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</si>
  <si>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</si>
  <si>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</si>
  <si>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</si>
  <si>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</si>
  <si>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</si>
  <si>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</si>
  <si>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</si>
  <si>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</si>
  <si>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</si>
  <si>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</si>
  <si>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</si>
  <si>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</si>
  <si>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</si>
  <si>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</si>
  <si>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</si>
  <si>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</si>
  <si>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</si>
  <si>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</si>
  <si>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</si>
  <si>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</si>
  <si>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</si>
  <si>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2019年一般公共预算基本支出情况表</t>
  </si>
  <si>
    <t>单位：元</t>
  </si>
  <si>
    <t>经济科目名称</t>
  </si>
  <si>
    <t>2019年预算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</si>
  <si>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</si>
  <si>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</si>
  <si>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</si>
  <si>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</si>
  <si>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</si>
  <si>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</si>
  <si>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</si>
  <si>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</si>
  <si>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</si>
  <si>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</si>
  <si>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</si>
  <si>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</si>
  <si>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</si>
  <si>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</si>
  <si>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</si>
  <si>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</si>
  <si>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</si>
  <si>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</si>
  <si>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</si>
  <si>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</si>
  <si>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</si>
  <si>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</si>
  <si>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</si>
  <si>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</si>
  <si>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</si>
  <si>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</si>
  <si>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</si>
  <si>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</si>
  <si>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</si>
  <si>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</si>
  <si>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</si>
  <si>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</si>
  <si>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</si>
  <si>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</si>
  <si>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</si>
  <si>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</si>
  <si>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</si>
  <si>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</si>
  <si>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</si>
  <si>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</si>
  <si>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</si>
  <si>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</si>
  <si>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</si>
  <si>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</si>
  <si>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</si>
  <si>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</si>
  <si>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</si>
  <si>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</si>
  <si>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</si>
  <si>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</si>
  <si>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</si>
  <si>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</si>
  <si>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2018年政府性基金预算支出表</t>
  </si>
  <si>
    <t>2019年政府性基金预算支出情况表</t>
  </si>
  <si>
    <t>功能科目代码</t>
  </si>
  <si>
    <t>科目编码</t>
  </si>
  <si>
    <t>2019年一般公共预算“三公”经费预算表</t>
  </si>
  <si>
    <t>单位：万元（保留两位小数）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</si>
  <si>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</si>
  <si>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</si>
  <si>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</si>
  <si>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</si>
  <si>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</si>
  <si>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</si>
  <si>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2019年预算项目绩效目标表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</si>
  <si>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</si>
  <si>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</si>
  <si>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</si>
  <si>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</si>
  <si>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</si>
  <si>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</si>
  <si>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</si>
  <si>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</si>
  <si>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目标(指标)值</t>
  </si>
  <si>
    <t>效益类型</t>
  </si>
  <si>
    <t>质量目标</t>
  </si>
  <si>
    <t xml:space="preserve">确保园区各部门工作正常运转。          </t>
  </si>
  <si>
    <t>社会效益</t>
  </si>
  <si>
    <t>优化园区环境，提高社会综合效益。</t>
  </si>
  <si>
    <t>确保园区重大项目有序推进。</t>
  </si>
  <si>
    <t>加强园区基础设施建设，为园区综合发展打下基础。</t>
  </si>
  <si>
    <t>经济社会事业发展类项目</t>
  </si>
  <si>
    <t>确保财政资金有序支出，支持民生、社保、科教文卫等各项社会事业发展。</t>
  </si>
  <si>
    <t>加强园区财政科学化精细化管理，提高财政资金使用效益，服务园区经济发展方式转变和经济结构调整，支持民生、社保、科教文卫等各项社会事业发展。</t>
  </si>
  <si>
    <t>2019年整体支出绩效目标表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</si>
  <si>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</si>
  <si>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</si>
  <si>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</si>
  <si>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</si>
  <si>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</si>
  <si>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</si>
  <si>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</si>
  <si>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</si>
  <si>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</si>
  <si>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</si>
  <si>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</si>
  <si>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</si>
  <si>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</si>
  <si>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为浏阳高新技术产业开发区的开发和建设提供管理保障；组织审批授权范围内的基建项目；指导浏阳高新技术产业开发区内企业的科研、新产品的开发；对浏阳高新技术产业开发区内的企业进行服务指导、监督和相关管理等。</t>
  </si>
  <si>
    <t>完善浏阳高新区基本建设，支持民生、社保等各项社会事业发展，完成各项专项工作。</t>
  </si>
  <si>
    <t>保证市委市政府决议、决定的落实，支持民生、社保、群众文化、体育等各项社会事业发展，保证完成各项专项工作。</t>
  </si>
  <si>
    <t>确保财政预算资金使用效率和绩效，切实改善提高人民的生产生活环境。力争服务对象满意度达到100%。</t>
  </si>
  <si>
    <t>2019年部门预算经济科目分类表</t>
  </si>
  <si>
    <t>部门经济科目</t>
  </si>
  <si>
    <t>部门经济科目名称</t>
  </si>
  <si>
    <t>合   计</t>
  </si>
  <si>
    <t>301</t>
  </si>
  <si>
    <t>30101</t>
  </si>
  <si>
    <t>  基本工资</t>
  </si>
  <si>
    <t>30102</t>
  </si>
  <si>
    <t>  津贴补贴</t>
  </si>
  <si>
    <t>30103</t>
  </si>
  <si>
    <t>  奖金</t>
  </si>
  <si>
    <t>30106</t>
  </si>
  <si>
    <t>  伙食补助费</t>
  </si>
  <si>
    <t>30107</t>
  </si>
  <si>
    <t>  绩效工资</t>
  </si>
  <si>
    <t>30108</t>
  </si>
  <si>
    <t>  机关事业单位基本养老保险缴费</t>
  </si>
  <si>
    <t>30109</t>
  </si>
  <si>
    <t>  职业年金缴费</t>
  </si>
  <si>
    <t>30110</t>
  </si>
  <si>
    <t>  职工基本医疗保险缴费</t>
  </si>
  <si>
    <t>30111</t>
  </si>
  <si>
    <t>  公务员医疗补助缴费</t>
  </si>
  <si>
    <t>30112</t>
  </si>
  <si>
    <t>  其他社会保障缴费</t>
  </si>
  <si>
    <t>30113</t>
  </si>
  <si>
    <t>  住房公积金</t>
  </si>
  <si>
    <t>30114</t>
  </si>
  <si>
    <t>  医疗费</t>
  </si>
  <si>
    <t>30199</t>
  </si>
  <si>
    <t>  其他工资福利支出</t>
  </si>
  <si>
    <t>302</t>
  </si>
  <si>
    <t>30201</t>
  </si>
  <si>
    <t>  办公费</t>
  </si>
  <si>
    <t>30202</t>
  </si>
  <si>
    <t>  印刷费</t>
  </si>
  <si>
    <t>30203</t>
  </si>
  <si>
    <t>  咨询费</t>
  </si>
  <si>
    <t>30204</t>
  </si>
  <si>
    <t>  手续费</t>
  </si>
  <si>
    <t>30205</t>
  </si>
  <si>
    <t>  水费</t>
  </si>
  <si>
    <t>30206</t>
  </si>
  <si>
    <t>  电费</t>
  </si>
  <si>
    <t>30207</t>
  </si>
  <si>
    <t>  邮电费</t>
  </si>
  <si>
    <t>30208</t>
  </si>
  <si>
    <t>  取暖费</t>
  </si>
  <si>
    <t>30209</t>
  </si>
  <si>
    <t>  物业管理费</t>
  </si>
  <si>
    <t>30211</t>
  </si>
  <si>
    <t>  差旅费</t>
  </si>
  <si>
    <t>30212</t>
  </si>
  <si>
    <t>  因公出国（境）费用</t>
  </si>
  <si>
    <t>30213</t>
  </si>
  <si>
    <t>  维修(护)费</t>
  </si>
  <si>
    <t>30214</t>
  </si>
  <si>
    <t>  租赁费</t>
  </si>
  <si>
    <t>30215</t>
  </si>
  <si>
    <t>  会议费</t>
  </si>
  <si>
    <t>30216</t>
  </si>
  <si>
    <t>  培训费</t>
  </si>
  <si>
    <t>30217</t>
  </si>
  <si>
    <t>  公务接待费</t>
  </si>
  <si>
    <t>30218</t>
  </si>
  <si>
    <t>  专用材料费</t>
  </si>
  <si>
    <t>30224</t>
  </si>
  <si>
    <t>  被装购置费</t>
  </si>
  <si>
    <t>30225</t>
  </si>
  <si>
    <t>  专用燃料费</t>
  </si>
  <si>
    <t>30226</t>
  </si>
  <si>
    <t>  劳务费</t>
  </si>
  <si>
    <t>30227</t>
  </si>
  <si>
    <t>  委托业务费</t>
  </si>
  <si>
    <t>30228</t>
  </si>
  <si>
    <t>  工会经费</t>
  </si>
  <si>
    <t>30229</t>
  </si>
  <si>
    <t>  福利费</t>
  </si>
  <si>
    <t>30231</t>
  </si>
  <si>
    <t>  公务用车运行维护费</t>
  </si>
  <si>
    <t>30239</t>
  </si>
  <si>
    <t>  其他交通费用</t>
  </si>
  <si>
    <t>30240</t>
  </si>
  <si>
    <t>  税金及附加费用</t>
  </si>
  <si>
    <t>30299</t>
  </si>
  <si>
    <t>  其他商品和服务支出</t>
  </si>
  <si>
    <t>303</t>
  </si>
  <si>
    <t>30301</t>
  </si>
  <si>
    <t>  离休费</t>
  </si>
  <si>
    <t>30302</t>
  </si>
  <si>
    <t>  退休费</t>
  </si>
  <si>
    <t>30303</t>
  </si>
  <si>
    <t>  退职（役）费</t>
  </si>
  <si>
    <t>30304</t>
  </si>
  <si>
    <t>  抚恤金</t>
  </si>
  <si>
    <t>30305</t>
  </si>
  <si>
    <t>  生活补助</t>
  </si>
  <si>
    <t>30306</t>
  </si>
  <si>
    <t>  救济费</t>
  </si>
  <si>
    <t>30307</t>
  </si>
  <si>
    <t>30308</t>
  </si>
  <si>
    <t>  助学金</t>
  </si>
  <si>
    <t>30309</t>
  </si>
  <si>
    <t>  奖励金</t>
  </si>
  <si>
    <t>30310</t>
  </si>
  <si>
    <t>  生产补贴</t>
  </si>
  <si>
    <t>30399</t>
  </si>
  <si>
    <t>  其他对个人和家庭的补助支出</t>
  </si>
  <si>
    <t>307</t>
  </si>
  <si>
    <t>债务利息及费用支出</t>
  </si>
  <si>
    <t>30701</t>
  </si>
  <si>
    <t>  国内债务利息</t>
  </si>
  <si>
    <t>30702</t>
  </si>
  <si>
    <t>  国外债务利息</t>
  </si>
  <si>
    <t>30703</t>
  </si>
  <si>
    <t>  国内债务发行费用</t>
  </si>
  <si>
    <t>30704</t>
  </si>
  <si>
    <t>  国外债务发行费用</t>
  </si>
  <si>
    <t>309</t>
  </si>
  <si>
    <t>资本性支出（基本建设）</t>
  </si>
  <si>
    <t>30901</t>
  </si>
  <si>
    <t>  房屋建筑物购建</t>
  </si>
  <si>
    <t>30902</t>
  </si>
  <si>
    <t>  办公设备购置</t>
  </si>
  <si>
    <t>30903</t>
  </si>
  <si>
    <t>  专用设备购置</t>
  </si>
  <si>
    <t>30905</t>
  </si>
  <si>
    <t>  基础设施建设</t>
  </si>
  <si>
    <t>30906</t>
  </si>
  <si>
    <t>  大型修缮</t>
  </si>
  <si>
    <t>30907</t>
  </si>
  <si>
    <t>  信息网络及软件购置更新</t>
  </si>
  <si>
    <t>30908</t>
  </si>
  <si>
    <t>  物资储备</t>
  </si>
  <si>
    <t>30913</t>
  </si>
  <si>
    <t>  公务用车购置</t>
  </si>
  <si>
    <t>30919</t>
  </si>
  <si>
    <t>  其他交通工具购置</t>
  </si>
  <si>
    <t>30921</t>
  </si>
  <si>
    <t>  文物和陈列品购置</t>
  </si>
  <si>
    <t>30922</t>
  </si>
  <si>
    <t>  无形资产购置</t>
  </si>
  <si>
    <t>30999</t>
  </si>
  <si>
    <t>  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</si>
  <si>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</si>
  <si>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</si>
  <si>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</si>
  <si>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</si>
  <si>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</si>
  <si>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</si>
  <si>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</si>
  <si>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</si>
  <si>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</si>
  <si>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</si>
  <si>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  土地补偿</t>
  </si>
  <si>
    <t>31010</t>
  </si>
  <si>
    <t>  安置补助</t>
  </si>
  <si>
    <t>31011</t>
  </si>
  <si>
    <t>  地上附着物和青苗补偿</t>
  </si>
  <si>
    <t>31012</t>
  </si>
  <si>
    <t>  拆迁补偿</t>
  </si>
  <si>
    <t>31013</t>
  </si>
  <si>
    <t>31019</t>
  </si>
  <si>
    <t>31021</t>
  </si>
  <si>
    <t>31022</t>
  </si>
  <si>
    <t>31099</t>
  </si>
  <si>
    <t>311</t>
  </si>
  <si>
    <t>对企业补助（基本建设）</t>
  </si>
  <si>
    <t>31101</t>
  </si>
  <si>
    <t>  资本金注入</t>
  </si>
  <si>
    <t>31199</t>
  </si>
  <si>
    <t>  其他对企业补助</t>
  </si>
  <si>
    <t>312</t>
  </si>
  <si>
    <t>对企业补助</t>
  </si>
  <si>
    <t>31201</t>
  </si>
  <si>
    <t>31203</t>
  </si>
  <si>
    <t>  政府投资基金股权投资</t>
  </si>
  <si>
    <t>31204</t>
  </si>
  <si>
    <t>  费用补贴</t>
  </si>
  <si>
    <t>31205</t>
  </si>
  <si>
    <t>  利息补贴</t>
  </si>
  <si>
    <t>31299</t>
  </si>
  <si>
    <t>  其他对企业补贴</t>
  </si>
  <si>
    <t>313</t>
  </si>
  <si>
    <t>对社会保障基金补助</t>
  </si>
  <si>
    <t>31302</t>
  </si>
  <si>
    <t>  对社会保险基金补助</t>
  </si>
  <si>
    <t>31303</t>
  </si>
  <si>
    <t>  补充全国社会保障基金</t>
  </si>
  <si>
    <t>399</t>
  </si>
  <si>
    <t>其他支出</t>
  </si>
  <si>
    <t>39906</t>
  </si>
  <si>
    <t>  赠与</t>
  </si>
  <si>
    <t>39907</t>
  </si>
  <si>
    <t>  国家补偿费用支出</t>
  </si>
  <si>
    <t>39908</t>
  </si>
  <si>
    <t>  对民间非营利组织和群众性自治组织补贴</t>
  </si>
  <si>
    <t>39999</t>
  </si>
  <si>
    <t>  其他支出</t>
  </si>
  <si>
    <t>2019年政府预算经济科目分类表</t>
  </si>
  <si>
    <t>政府经济科目</t>
  </si>
  <si>
    <t>政府经济科目名称</t>
  </si>
  <si>
    <t>总   计</t>
  </si>
  <si>
    <t>501</t>
  </si>
  <si>
    <t>机关工资福利支出</t>
  </si>
  <si>
    <t>50101</t>
  </si>
  <si>
    <t>  工资奖金津补贴</t>
  </si>
  <si>
    <t>50102</t>
  </si>
  <si>
    <t>  社会保障缴费</t>
  </si>
  <si>
    <t>50103</t>
  </si>
  <si>
    <t>50199</t>
  </si>
  <si>
    <t>502</t>
  </si>
  <si>
    <t>机关商品和服务支出</t>
  </si>
  <si>
    <t>50201</t>
  </si>
  <si>
    <t>  办公经费</t>
  </si>
  <si>
    <t>50202</t>
  </si>
  <si>
    <t>50203</t>
  </si>
  <si>
    <t>50204</t>
  </si>
  <si>
    <t>  专用材料购置费</t>
  </si>
  <si>
    <t>50205</t>
  </si>
  <si>
    <t>50206</t>
  </si>
  <si>
    <t>50207</t>
  </si>
  <si>
    <t>  因公出国(境)费用</t>
  </si>
  <si>
    <t>50208</t>
  </si>
  <si>
    <t>50209</t>
  </si>
  <si>
    <t>50299</t>
  </si>
  <si>
    <t>503</t>
  </si>
  <si>
    <t>机关资本性支出(一)</t>
  </si>
  <si>
    <t>50301</t>
  </si>
  <si>
    <t>50302</t>
  </si>
  <si>
    <t>50303</t>
  </si>
  <si>
    <t>50305</t>
  </si>
  <si>
    <t>  土地拆迁补偿和安置支出</t>
  </si>
  <si>
    <t>50306</t>
  </si>
  <si>
    <t>  设备购置</t>
  </si>
  <si>
    <t>50307</t>
  </si>
  <si>
    <t>50399</t>
  </si>
  <si>
    <t>  其他资本性支出</t>
  </si>
  <si>
    <t>504</t>
  </si>
  <si>
    <t>机关资本性支出(二)</t>
  </si>
  <si>
    <t>50401</t>
  </si>
  <si>
    <t>50402</t>
  </si>
  <si>
    <t>50403</t>
  </si>
  <si>
    <t>50404</t>
  </si>
  <si>
    <t>50405</t>
  </si>
  <si>
    <t>50499</t>
  </si>
  <si>
    <t>505</t>
  </si>
  <si>
    <t>对事业单位经常性补助</t>
  </si>
  <si>
    <t>50501</t>
  </si>
  <si>
    <t>  工资福利支出</t>
  </si>
  <si>
    <t>50502</t>
  </si>
  <si>
    <t>  商品和服务支出</t>
  </si>
  <si>
    <t>50599</t>
  </si>
  <si>
    <t>  其他对事业单位补助</t>
  </si>
  <si>
    <t>506</t>
  </si>
  <si>
    <t>对事业单位资本性补助</t>
  </si>
  <si>
    <t>50601</t>
  </si>
  <si>
    <t>  机关资本性支出(一)</t>
  </si>
  <si>
    <t>50602</t>
  </si>
  <si>
    <t>  机关资本性支出(二)</t>
  </si>
  <si>
    <t>507</t>
  </si>
  <si>
    <t>50701</t>
  </si>
  <si>
    <t>  费用贴息</t>
  </si>
  <si>
    <t>50702</t>
  </si>
  <si>
    <t>50799</t>
  </si>
  <si>
    <t>508</t>
  </si>
  <si>
    <t>对企业资本性支出</t>
  </si>
  <si>
    <t>50801</t>
  </si>
  <si>
    <t>  对企业资本性支出（一）</t>
  </si>
  <si>
    <t>50802</t>
  </si>
  <si>
    <t>  对企业资本性支出（二）</t>
  </si>
  <si>
    <t>509</t>
  </si>
  <si>
    <t>50901</t>
  </si>
  <si>
    <t>  社会福利和救助</t>
  </si>
  <si>
    <t>50902</t>
  </si>
  <si>
    <t>50903</t>
  </si>
  <si>
    <t>  个人农业生产补贴</t>
  </si>
  <si>
    <t>50905</t>
  </si>
  <si>
    <t>  离退休费</t>
  </si>
  <si>
    <t>50999</t>
  </si>
  <si>
    <t>510</t>
  </si>
  <si>
    <t>51002</t>
  </si>
  <si>
    <t>  对社会保障基金补助</t>
  </si>
  <si>
    <t>51003</t>
  </si>
  <si>
    <t>511</t>
  </si>
  <si>
    <t>51101</t>
  </si>
  <si>
    <t>  国内债务付息</t>
  </si>
  <si>
    <t>51102</t>
  </si>
  <si>
    <t>51103</t>
  </si>
  <si>
    <t>51104</t>
  </si>
  <si>
    <t>512</t>
  </si>
  <si>
    <t>债务还本支出</t>
  </si>
  <si>
    <t>51201</t>
  </si>
  <si>
    <t>  国内债务还本</t>
  </si>
  <si>
    <t>51202</t>
  </si>
  <si>
    <t>  国外债务还本</t>
  </si>
  <si>
    <t>513</t>
  </si>
  <si>
    <t>转移性支出</t>
  </si>
  <si>
    <t>51301</t>
  </si>
  <si>
    <t>  上下级政府间转移性支出</t>
  </si>
  <si>
    <t>51302</t>
  </si>
  <si>
    <t>  援助其他地区支出</t>
  </si>
  <si>
    <t>51303</t>
  </si>
  <si>
    <t>  债务转贷</t>
  </si>
  <si>
    <t>51304</t>
  </si>
  <si>
    <t>  调出资金</t>
  </si>
  <si>
    <t>514</t>
  </si>
  <si>
    <t>预备费及预留</t>
  </si>
  <si>
    <t>51401</t>
  </si>
  <si>
    <t>  预备费</t>
  </si>
  <si>
    <t>51402</t>
  </si>
  <si>
    <t>  预留</t>
  </si>
  <si>
    <t>599</t>
  </si>
  <si>
    <t>59906</t>
  </si>
  <si>
    <t>59907</t>
  </si>
  <si>
    <t>  国家赔偿费用支出</t>
  </si>
  <si>
    <t>59908</t>
  </si>
  <si>
    <t>  对民间非盈利组织和群众性自治组织补贴</t>
  </si>
  <si>
    <t>59999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</si>
</sst>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176" formatCode="#,##0.00_ "/>
    <numFmt numFmtId="44" formatCode="_ &quot;￥&quot;* #,##0.00_ ;_ &quot;￥&quot;* \-#,##0.00_ ;_ &quot;￥&quot;* &quot;-&quot;??_ ;_ @_ "/>
    <numFmt numFmtId="177" formatCode="0.00_);[Red]\(0.00\)"/>
    <numFmt numFmtId="43" formatCode="_ * #,##0.00_ ;_ * \-#,##0.00_ ;_ * &quot;-&quot;??_ ;_ @_ "/>
    <numFmt numFmtId="41" formatCode="_ * #,##0_ ;_ * \-#,##0_ ;_ * &quot;-&quot;_ ;_ @_ "/>
    <numFmt numFmtId="178" formatCode="#,##0.0_ "/>
    <numFmt numFmtId="179" formatCode=";;"/>
    <numFmt numFmtId="180" formatCode="0.00_ "/>
    <numFmt numFmtId="181" formatCode="0_ "/>
  </numFmts>
  <fonts count="45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  <scheme val="major"/>
    </font>
    <font>
      <sz val="11"/>
      <color theme="1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SimSun"/>
      <charset val="134"/>
    </font>
    <font>
      <b/>
      <sz val="17"/>
      <name val="SimSun"/>
      <charset val="134"/>
    </font>
    <font>
      <sz val="10"/>
      <name val="Times New Roman"/>
      <charset val="134"/>
    </font>
    <font>
      <sz val="13"/>
      <name val="Times New Roman"/>
      <charset val="134"/>
    </font>
    <font>
      <b/>
      <sz val="11"/>
      <name val="SimSu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17"/>
      <name val="宋体"/>
      <charset val="134"/>
      <scheme val="minor"/>
    </font>
    <font>
      <b/>
      <sz val="18"/>
      <name val="宋体"/>
      <charset val="134"/>
      <scheme val="minor"/>
    </font>
    <font>
      <sz val="9"/>
      <name val="SimSun"/>
      <charset val="134"/>
    </font>
    <font>
      <b/>
      <sz val="9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40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15" borderId="10" applyNumberFormat="0" applyAlignment="0" applyProtection="0">
      <alignment vertical="center"/>
    </xf>
    <xf numFmtId="0" fontId="42" fillId="15" borderId="9" applyNumberFormat="0" applyAlignment="0" applyProtection="0">
      <alignment vertical="center"/>
    </xf>
    <xf numFmtId="0" fontId="28" fillId="6" borderId="8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/>
  </cellStyleXfs>
  <cellXfs count="112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7" fontId="3" fillId="0" borderId="0" xfId="0" applyNumberFormat="1" applyFont="1" applyAlignment="1">
      <alignment horizontal="righ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4" fontId="6" fillId="0" borderId="1" xfId="52" applyNumberFormat="1" applyFont="1" applyFill="1" applyBorder="1" applyAlignment="1" applyProtection="1">
      <alignment horizontal="right" vertical="center"/>
    </xf>
    <xf numFmtId="177" fontId="5" fillId="0" borderId="2" xfId="0" applyNumberFormat="1" applyFont="1" applyBorder="1" applyAlignment="1">
      <alignment horizontal="right" vertical="center" wrapText="1"/>
    </xf>
    <xf numFmtId="177" fontId="5" fillId="0" borderId="3" xfId="0" applyNumberFormat="1" applyFont="1" applyBorder="1" applyAlignment="1">
      <alignment horizontal="right" vertical="center" wrapText="1"/>
    </xf>
    <xf numFmtId="177" fontId="5" fillId="0" borderId="4" xfId="0" applyNumberFormat="1" applyFont="1" applyBorder="1" applyAlignment="1">
      <alignment horizontal="right" vertical="center" wrapText="1"/>
    </xf>
    <xf numFmtId="0" fontId="7" fillId="0" borderId="0" xfId="51" applyFont="1">
      <alignment vertical="center"/>
    </xf>
    <xf numFmtId="0" fontId="1" fillId="0" borderId="0" xfId="5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0" fontId="8" fillId="0" borderId="0" xfId="20" applyNumberFormat="1" applyFont="1" applyFill="1" applyAlignment="1" applyProtection="1">
      <alignment horizontal="left" vertical="center"/>
    </xf>
    <xf numFmtId="178" fontId="8" fillId="0" borderId="0" xfId="20" applyNumberFormat="1" applyFont="1" applyFill="1" applyAlignment="1" applyProtection="1">
      <alignment horizontal="left" vertical="center"/>
    </xf>
    <xf numFmtId="178" fontId="8" fillId="0" borderId="0" xfId="20" applyNumberFormat="1" applyFont="1" applyFill="1" applyAlignment="1" applyProtection="1">
      <alignment horizontal="right" vertical="center"/>
    </xf>
    <xf numFmtId="0" fontId="8" fillId="0" borderId="0" xfId="20" applyNumberFormat="1" applyFont="1" applyFill="1" applyAlignment="1" applyProtection="1">
      <alignment vertical="center"/>
    </xf>
    <xf numFmtId="0" fontId="8" fillId="0" borderId="1" xfId="52" applyNumberFormat="1" applyFont="1" applyFill="1" applyBorder="1" applyAlignment="1" applyProtection="1">
      <alignment horizontal="center" vertical="center"/>
    </xf>
    <xf numFmtId="0" fontId="8" fillId="0" borderId="1" xfId="52" applyNumberFormat="1" applyFont="1" applyFill="1" applyBorder="1" applyAlignment="1" applyProtection="1">
      <alignment horizontal="center" vertical="center" wrapText="1"/>
    </xf>
    <xf numFmtId="0" fontId="7" fillId="0" borderId="1" xfId="51" applyFont="1" applyBorder="1">
      <alignment vertical="center"/>
    </xf>
    <xf numFmtId="179" fontId="6" fillId="0" borderId="1" xfId="52" applyNumberFormat="1" applyFont="1" applyFill="1" applyBorder="1" applyAlignment="1" applyProtection="1">
      <alignment horizontal="center" vertical="center" wrapText="1"/>
    </xf>
    <xf numFmtId="0" fontId="6" fillId="0" borderId="0" xfId="20" applyFont="1"/>
    <xf numFmtId="0" fontId="8" fillId="2" borderId="0" xfId="0" applyNumberFormat="1" applyFont="1" applyFill="1" applyAlignment="1" applyProtection="1">
      <alignment horizontal="right"/>
    </xf>
    <xf numFmtId="49" fontId="6" fillId="0" borderId="1" xfId="52" applyNumberFormat="1" applyFont="1" applyFill="1" applyBorder="1" applyAlignment="1" applyProtection="1">
      <alignment vertical="center" wrapText="1"/>
    </xf>
    <xf numFmtId="0" fontId="5" fillId="0" borderId="1" xfId="52" applyNumberFormat="1" applyFont="1" applyFill="1" applyBorder="1" applyAlignment="1" applyProtection="1">
      <alignment vertical="center" wrapText="1"/>
    </xf>
    <xf numFmtId="0" fontId="9" fillId="0" borderId="0" xfId="0" applyFont="1" applyFill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180" fontId="3" fillId="0" borderId="1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176" fontId="13" fillId="0" borderId="0" xfId="0" applyNumberFormat="1" applyFont="1" applyAlignment="1">
      <alignment horizontal="lef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14" fillId="0" borderId="0" xfId="0" applyNumberFormat="1" applyFont="1" applyAlignment="1">
      <alignment horizontal="left" vertical="center" wrapText="1"/>
    </xf>
    <xf numFmtId="176" fontId="14" fillId="0" borderId="0" xfId="0" applyNumberFormat="1" applyFont="1" applyBorder="1" applyAlignment="1">
      <alignment horizontal="left" vertical="center" wrapText="1"/>
    </xf>
    <xf numFmtId="176" fontId="15" fillId="0" borderId="0" xfId="0" applyNumberFormat="1" applyFont="1" applyAlignment="1">
      <alignment horizontal="left" vertical="center" wrapText="1"/>
    </xf>
    <xf numFmtId="176" fontId="15" fillId="0" borderId="6" xfId="0" applyNumberFormat="1" applyFont="1" applyBorder="1" applyAlignment="1">
      <alignment horizontal="left" vertical="center" wrapText="1"/>
    </xf>
    <xf numFmtId="176" fontId="16" fillId="0" borderId="0" xfId="0" applyNumberFormat="1" applyFont="1" applyAlignment="1">
      <alignment horizontal="center" vertical="center" wrapText="1"/>
    </xf>
    <xf numFmtId="176" fontId="15" fillId="0" borderId="0" xfId="0" applyNumberFormat="1" applyFont="1" applyBorder="1" applyAlignment="1">
      <alignment horizontal="left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76" fontId="15" fillId="0" borderId="7" xfId="0" applyNumberFormat="1" applyFont="1" applyBorder="1" applyAlignment="1">
      <alignment horizontal="left" vertical="center" wrapText="1"/>
    </xf>
    <xf numFmtId="176" fontId="15" fillId="0" borderId="0" xfId="0" applyNumberFormat="1" applyFont="1" applyAlignment="1">
      <alignment horizontal="right" vertical="center" wrapText="1"/>
    </xf>
    <xf numFmtId="180" fontId="6" fillId="0" borderId="1" xfId="19" applyNumberFormat="1" applyFont="1" applyFill="1" applyBorder="1" applyAlignment="1">
      <alignment horizontal="right" vertical="center" wrapText="1"/>
    </xf>
    <xf numFmtId="176" fontId="17" fillId="0" borderId="1" xfId="0" applyNumberFormat="1" applyFont="1" applyBorder="1" applyAlignment="1">
      <alignment horizontal="right" vertical="center" wrapText="1"/>
    </xf>
    <xf numFmtId="176" fontId="18" fillId="0" borderId="0" xfId="0" applyNumberFormat="1" applyFont="1" applyAlignment="1">
      <alignment horizontal="right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left" vertical="center" wrapText="1"/>
    </xf>
    <xf numFmtId="176" fontId="21" fillId="0" borderId="1" xfId="0" applyNumberFormat="1" applyFont="1" applyBorder="1" applyAlignment="1">
      <alignment horizontal="right" vertical="center" wrapText="1"/>
    </xf>
    <xf numFmtId="176" fontId="19" fillId="0" borderId="1" xfId="0" applyNumberFormat="1" applyFont="1" applyBorder="1" applyAlignment="1">
      <alignment horizontal="left" vertical="center" wrapText="1"/>
    </xf>
    <xf numFmtId="176" fontId="20" fillId="0" borderId="1" xfId="0" applyNumberFormat="1" applyFont="1" applyBorder="1" applyAlignment="1">
      <alignment horizontal="right" vertical="center" wrapText="1"/>
    </xf>
    <xf numFmtId="176" fontId="18" fillId="0" borderId="7" xfId="0" applyNumberFormat="1" applyFont="1" applyBorder="1" applyAlignment="1">
      <alignment horizontal="right" vertical="center" wrapText="1"/>
    </xf>
    <xf numFmtId="176" fontId="22" fillId="0" borderId="0" xfId="0" applyNumberFormat="1" applyFont="1" applyAlignment="1">
      <alignment horizontal="center" vertical="center" wrapText="1"/>
    </xf>
    <xf numFmtId="176" fontId="14" fillId="0" borderId="0" xfId="0" applyNumberFormat="1" applyFont="1" applyAlignment="1">
      <alignment horizontal="right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left" vertical="center" wrapText="1"/>
    </xf>
    <xf numFmtId="176" fontId="14" fillId="0" borderId="1" xfId="0" applyNumberFormat="1" applyFont="1" applyBorder="1" applyAlignment="1">
      <alignment horizontal="right" vertical="center" wrapText="1"/>
    </xf>
    <xf numFmtId="176" fontId="15" fillId="0" borderId="0" xfId="0" applyNumberFormat="1" applyFont="1" applyAlignment="1">
      <alignment horizontal="center" vertical="center" wrapText="1"/>
    </xf>
    <xf numFmtId="176" fontId="15" fillId="0" borderId="6" xfId="0" applyNumberFormat="1" applyFont="1" applyBorder="1" applyAlignment="1">
      <alignment horizontal="center" vertical="center" wrapText="1"/>
    </xf>
    <xf numFmtId="176" fontId="23" fillId="0" borderId="0" xfId="0" applyNumberFormat="1" applyFont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176" fontId="24" fillId="0" borderId="1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righ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25" fillId="0" borderId="0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176" fontId="25" fillId="0" borderId="0" xfId="0" applyNumberFormat="1" applyFont="1" applyFill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176" fontId="15" fillId="0" borderId="0" xfId="0" applyNumberFormat="1" applyFont="1" applyBorder="1" applyAlignment="1">
      <alignment horizontal="righ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176" fontId="24" fillId="0" borderId="1" xfId="0" applyNumberFormat="1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center" vertical="center" wrapText="1"/>
    </xf>
    <xf numFmtId="176" fontId="15" fillId="0" borderId="5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176" fontId="3" fillId="0" borderId="5" xfId="0" applyNumberFormat="1" applyFont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部门支出总体情况表（03表）" xfId="19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部门整体支出绩效目标表" xfId="52"/>
    <cellStyle name="常规_Sheet3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topLeftCell="A7" workbookViewId="0">
      <selection activeCell="C11" sqref="C11"/>
    </sheetView>
  </sheetViews>
  <sheetFormatPr defaultColWidth="9" defaultRowHeight="13.5" outlineLevelCol="4"/>
  <cols>
    <col min="1" max="1" width="31.5" customWidth="1"/>
    <col min="2" max="2" width="13" customWidth="1"/>
    <col min="3" max="3" width="25.625" customWidth="1"/>
    <col min="4" max="4" width="16.125" customWidth="1"/>
    <col min="5" max="5" width="4" customWidth="1"/>
  </cols>
  <sheetData>
    <row r="1" ht="25.9" customHeight="1" spans="1:5">
      <c r="A1" s="2" t="s">
        <v>0</v>
      </c>
      <c r="B1" s="2"/>
      <c r="C1" s="2"/>
      <c r="D1" s="2"/>
      <c r="E1" s="110"/>
    </row>
    <row r="2" ht="23.25" customHeight="1" spans="1:5">
      <c r="A2" s="111" t="s">
        <v>1</v>
      </c>
      <c r="B2" s="111"/>
      <c r="C2" s="48" t="s">
        <v>2</v>
      </c>
      <c r="D2" s="48"/>
      <c r="E2" s="110"/>
    </row>
    <row r="3" ht="25.15" customHeight="1" spans="1:5">
      <c r="A3" s="7" t="s">
        <v>3</v>
      </c>
      <c r="B3" s="7"/>
      <c r="C3" s="7" t="s">
        <v>4</v>
      </c>
      <c r="D3" s="7"/>
      <c r="E3" s="54"/>
    </row>
    <row r="4" ht="25.15" customHeight="1" spans="1:5">
      <c r="A4" s="7" t="s">
        <v>5</v>
      </c>
      <c r="B4" s="7" t="s">
        <v>6</v>
      </c>
      <c r="C4" s="7" t="s">
        <v>5</v>
      </c>
      <c r="D4" s="7" t="s">
        <v>6</v>
      </c>
      <c r="E4" s="54"/>
    </row>
    <row r="5" ht="25.15" customHeight="1" spans="1:5">
      <c r="A5" s="11" t="s">
        <v>7</v>
      </c>
      <c r="B5" s="38">
        <f>B6+B7</f>
        <v>531.25</v>
      </c>
      <c r="C5" s="11" t="s">
        <v>8</v>
      </c>
      <c r="D5" s="38">
        <f>D6+D7</f>
        <v>5050.73</v>
      </c>
      <c r="E5" s="54"/>
    </row>
    <row r="6" ht="25.15" customHeight="1" spans="1:5">
      <c r="A6" s="11" t="s">
        <v>9</v>
      </c>
      <c r="B6" s="38">
        <v>434.25</v>
      </c>
      <c r="C6" s="11" t="s">
        <v>10</v>
      </c>
      <c r="D6" s="38">
        <v>4726.46</v>
      </c>
      <c r="E6" s="54"/>
    </row>
    <row r="7" ht="25.15" customHeight="1" spans="1:5">
      <c r="A7" s="11" t="s">
        <v>11</v>
      </c>
      <c r="B7" s="38">
        <v>97</v>
      </c>
      <c r="C7" s="11" t="s">
        <v>12</v>
      </c>
      <c r="D7" s="38">
        <v>324.27</v>
      </c>
      <c r="E7" s="54"/>
    </row>
    <row r="8" ht="25.15" customHeight="1" spans="1:5">
      <c r="A8" s="11" t="s">
        <v>13</v>
      </c>
      <c r="B8" s="38"/>
      <c r="C8" s="11" t="s">
        <v>14</v>
      </c>
      <c r="D8" s="38"/>
      <c r="E8" s="54"/>
    </row>
    <row r="9" ht="25.15" customHeight="1" spans="1:5">
      <c r="A9" s="11" t="s">
        <v>15</v>
      </c>
      <c r="B9" s="38">
        <v>22</v>
      </c>
      <c r="C9" s="11" t="s">
        <v>16</v>
      </c>
      <c r="D9" s="38">
        <f>SUM(D10:D15)</f>
        <v>132848.52</v>
      </c>
      <c r="E9" s="54"/>
    </row>
    <row r="10" ht="25.15" customHeight="1" spans="1:5">
      <c r="A10" s="11" t="s">
        <v>17</v>
      </c>
      <c r="B10" s="38"/>
      <c r="C10" s="11" t="s">
        <v>18</v>
      </c>
      <c r="D10" s="38">
        <v>3957.8</v>
      </c>
      <c r="E10" s="54"/>
    </row>
    <row r="11" ht="25.15" customHeight="1" spans="1:5">
      <c r="A11" s="11" t="s">
        <v>19</v>
      </c>
      <c r="B11" s="38"/>
      <c r="C11" s="11" t="s">
        <v>20</v>
      </c>
      <c r="D11" s="38">
        <v>96204</v>
      </c>
      <c r="E11" s="54"/>
    </row>
    <row r="12" ht="25.15" customHeight="1" spans="1:5">
      <c r="A12" s="11" t="s">
        <v>21</v>
      </c>
      <c r="B12" s="38"/>
      <c r="C12" s="11" t="s">
        <v>22</v>
      </c>
      <c r="D12" s="38">
        <v>31842.33</v>
      </c>
      <c r="E12" s="54"/>
    </row>
    <row r="13" ht="25.15" customHeight="1" spans="1:5">
      <c r="A13" s="11" t="s">
        <v>23</v>
      </c>
      <c r="B13" s="38">
        <v>75</v>
      </c>
      <c r="C13" s="11" t="s">
        <v>24</v>
      </c>
      <c r="D13" s="38">
        <v>15</v>
      </c>
      <c r="E13" s="54"/>
    </row>
    <row r="14" ht="25.15" customHeight="1" spans="1:5">
      <c r="A14" s="11" t="s">
        <v>25</v>
      </c>
      <c r="B14" s="38"/>
      <c r="C14" s="11" t="s">
        <v>26</v>
      </c>
      <c r="D14" s="38">
        <v>0</v>
      </c>
      <c r="E14" s="54"/>
    </row>
    <row r="15" ht="25.15" customHeight="1" spans="1:5">
      <c r="A15" s="11" t="s">
        <v>27</v>
      </c>
      <c r="B15" s="38"/>
      <c r="C15" s="11" t="s">
        <v>28</v>
      </c>
      <c r="D15" s="38">
        <v>829.39</v>
      </c>
      <c r="E15" s="54"/>
    </row>
    <row r="16" ht="25.15" customHeight="1" spans="1:5">
      <c r="A16" s="11" t="s">
        <v>29</v>
      </c>
      <c r="B16" s="38"/>
      <c r="C16" s="7"/>
      <c r="D16" s="38"/>
      <c r="E16" s="54"/>
    </row>
    <row r="17" ht="25.15" customHeight="1" spans="1:5">
      <c r="A17" s="11" t="s">
        <v>30</v>
      </c>
      <c r="B17" s="38"/>
      <c r="C17" s="7"/>
      <c r="D17" s="38"/>
      <c r="E17" s="54"/>
    </row>
    <row r="18" ht="25.15" customHeight="1" spans="1:5">
      <c r="A18" s="11" t="s">
        <v>31</v>
      </c>
      <c r="B18" s="38">
        <v>80300</v>
      </c>
      <c r="C18" s="7" t="s">
        <v>32</v>
      </c>
      <c r="D18" s="38">
        <f>D5+D9</f>
        <v>137899.25</v>
      </c>
      <c r="E18" s="54"/>
    </row>
    <row r="19" ht="25.15" customHeight="1" spans="1:5">
      <c r="A19" s="11" t="s">
        <v>33</v>
      </c>
      <c r="B19" s="38">
        <v>10086</v>
      </c>
      <c r="C19" s="11"/>
      <c r="D19" s="38"/>
      <c r="E19" s="54"/>
    </row>
    <row r="20" ht="25.15" customHeight="1" spans="1:5">
      <c r="A20" s="11" t="s">
        <v>34</v>
      </c>
      <c r="B20" s="38">
        <v>46982</v>
      </c>
      <c r="C20" s="11" t="s">
        <v>35</v>
      </c>
      <c r="D20" s="38"/>
      <c r="E20" s="54"/>
    </row>
    <row r="21" ht="25.15" customHeight="1" spans="1:5">
      <c r="A21" s="7" t="s">
        <v>36</v>
      </c>
      <c r="B21" s="38">
        <f>B20+B19+B18+B5</f>
        <v>137899.25</v>
      </c>
      <c r="C21" s="11" t="s">
        <v>37</v>
      </c>
      <c r="D21" s="38"/>
      <c r="E21" s="54"/>
    </row>
    <row r="22" ht="25.15" customHeight="1" spans="1:5">
      <c r="A22" s="11" t="s">
        <v>38</v>
      </c>
      <c r="B22" s="38"/>
      <c r="C22" s="11" t="s">
        <v>39</v>
      </c>
      <c r="D22" s="38"/>
      <c r="E22" s="54"/>
    </row>
    <row r="23" ht="25.15" customHeight="1" spans="1:5">
      <c r="A23" s="7" t="s">
        <v>40</v>
      </c>
      <c r="B23" s="38">
        <f>B21</f>
        <v>137899.25</v>
      </c>
      <c r="C23" s="7" t="s">
        <v>41</v>
      </c>
      <c r="D23" s="38">
        <f>D18</f>
        <v>137899.25</v>
      </c>
      <c r="E23" s="54"/>
    </row>
    <row r="24" ht="21" customHeight="1" spans="1:5">
      <c r="A24" s="54"/>
      <c r="B24" s="48"/>
      <c r="C24" s="54"/>
      <c r="D24" s="54"/>
      <c r="E24" s="110"/>
    </row>
  </sheetData>
  <mergeCells count="5">
    <mergeCell ref="A1:D1"/>
    <mergeCell ref="A2:B2"/>
    <mergeCell ref="C2:D2"/>
    <mergeCell ref="A3:B3"/>
    <mergeCell ref="C3:D3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workbookViewId="0">
      <selection activeCell="C6" sqref="C6"/>
    </sheetView>
  </sheetViews>
  <sheetFormatPr defaultColWidth="9" defaultRowHeight="13.5" outlineLevelRow="5"/>
  <cols>
    <col min="1" max="1" width="8.125" customWidth="1"/>
    <col min="10" max="10" width="9.875" customWidth="1"/>
    <col min="11" max="11" width="13.375" customWidth="1"/>
    <col min="13" max="13" width="12.625" customWidth="1"/>
    <col min="14" max="14" width="13.625" customWidth="1"/>
  </cols>
  <sheetData>
    <row r="1" ht="30" customHeight="1" spans="1:14">
      <c r="A1" s="16"/>
      <c r="B1" s="17" t="s">
        <v>442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ht="24.6" customHeight="1" spans="1:14">
      <c r="A2" s="18"/>
      <c r="B2" s="19"/>
      <c r="C2" s="19"/>
      <c r="D2" s="20"/>
      <c r="E2" s="21"/>
      <c r="F2" s="21"/>
      <c r="G2" s="21"/>
      <c r="H2" s="22"/>
      <c r="I2" s="27"/>
      <c r="J2" s="27"/>
      <c r="K2" s="27"/>
      <c r="L2" s="27"/>
      <c r="M2" s="16"/>
      <c r="N2" s="28" t="s">
        <v>43</v>
      </c>
    </row>
    <row r="3" ht="28.9" customHeight="1" spans="1:14">
      <c r="A3" s="23" t="s">
        <v>44</v>
      </c>
      <c r="B3" s="23" t="s">
        <v>45</v>
      </c>
      <c r="C3" s="23" t="s">
        <v>443</v>
      </c>
      <c r="D3" s="23"/>
      <c r="E3" s="23"/>
      <c r="F3" s="23"/>
      <c r="G3" s="23"/>
      <c r="H3" s="23"/>
      <c r="I3" s="23"/>
      <c r="J3" s="23"/>
      <c r="K3" s="24" t="s">
        <v>444</v>
      </c>
      <c r="L3" s="24" t="s">
        <v>445</v>
      </c>
      <c r="M3" s="23" t="s">
        <v>446</v>
      </c>
      <c r="N3" s="23"/>
    </row>
    <row r="4" ht="22.9" customHeight="1" spans="1:14">
      <c r="A4" s="23"/>
      <c r="B4" s="23"/>
      <c r="C4" s="23" t="s">
        <v>447</v>
      </c>
      <c r="D4" s="23" t="s">
        <v>448</v>
      </c>
      <c r="E4" s="23"/>
      <c r="F4" s="23"/>
      <c r="G4" s="23"/>
      <c r="H4" s="23"/>
      <c r="I4" s="23" t="s">
        <v>449</v>
      </c>
      <c r="J4" s="23"/>
      <c r="K4" s="24"/>
      <c r="L4" s="23"/>
      <c r="M4" s="23" t="s">
        <v>450</v>
      </c>
      <c r="N4" s="23" t="s">
        <v>451</v>
      </c>
    </row>
    <row r="5" ht="36" spans="1:14">
      <c r="A5" s="23"/>
      <c r="B5" s="23"/>
      <c r="C5" s="23"/>
      <c r="D5" s="24" t="s">
        <v>309</v>
      </c>
      <c r="E5" s="24" t="s">
        <v>452</v>
      </c>
      <c r="F5" s="24" t="s">
        <v>453</v>
      </c>
      <c r="G5" s="24" t="s">
        <v>454</v>
      </c>
      <c r="H5" s="24" t="s">
        <v>455</v>
      </c>
      <c r="I5" s="24" t="s">
        <v>68</v>
      </c>
      <c r="J5" s="24" t="s">
        <v>69</v>
      </c>
      <c r="K5" s="24"/>
      <c r="L5" s="23"/>
      <c r="M5" s="23"/>
      <c r="N5" s="23"/>
    </row>
    <row r="6" ht="183" customHeight="1" spans="1:14">
      <c r="A6" s="25">
        <v>971</v>
      </c>
      <c r="B6" s="26" t="s">
        <v>61</v>
      </c>
      <c r="C6" s="12">
        <f>SUM(D6:E6)</f>
        <v>137899.25</v>
      </c>
      <c r="D6" s="12">
        <v>57599.25</v>
      </c>
      <c r="E6" s="12">
        <v>80300</v>
      </c>
      <c r="F6" s="12"/>
      <c r="G6" s="12"/>
      <c r="H6" s="12"/>
      <c r="I6" s="12">
        <v>5050.73</v>
      </c>
      <c r="J6" s="12">
        <v>132848.52</v>
      </c>
      <c r="K6" s="29" t="s">
        <v>456</v>
      </c>
      <c r="L6" s="30" t="s">
        <v>457</v>
      </c>
      <c r="M6" s="30" t="s">
        <v>458</v>
      </c>
      <c r="N6" s="30" t="s">
        <v>459</v>
      </c>
    </row>
  </sheetData>
  <mergeCells count="13">
    <mergeCell ref="B1:N1"/>
    <mergeCell ref="B2:C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0"/>
  <sheetViews>
    <sheetView workbookViewId="0">
      <selection activeCell="C5" sqref="C5"/>
    </sheetView>
  </sheetViews>
  <sheetFormatPr defaultColWidth="9" defaultRowHeight="13.5" outlineLevelCol="2"/>
  <cols>
    <col min="1" max="1" width="14.125" customWidth="1"/>
    <col min="2" max="2" width="39.5" customWidth="1"/>
    <col min="3" max="3" width="28.5" style="1" customWidth="1"/>
  </cols>
  <sheetData>
    <row r="1" ht="25.5" spans="1:3">
      <c r="A1" s="2" t="s">
        <v>460</v>
      </c>
      <c r="B1" s="2"/>
      <c r="C1" s="2"/>
    </row>
    <row r="2" ht="25.15" customHeight="1" spans="1:3">
      <c r="A2" s="3" t="s">
        <v>63</v>
      </c>
      <c r="B2" s="3"/>
      <c r="C2" s="4" t="s">
        <v>2</v>
      </c>
    </row>
    <row r="3" ht="19.9" customHeight="1" spans="1:3">
      <c r="A3" s="5" t="s">
        <v>461</v>
      </c>
      <c r="B3" s="5" t="s">
        <v>462</v>
      </c>
      <c r="C3" s="6" t="s">
        <v>301</v>
      </c>
    </row>
    <row r="4" ht="19.9" customHeight="1" spans="1:3">
      <c r="A4" s="11"/>
      <c r="B4" s="7" t="s">
        <v>463</v>
      </c>
      <c r="C4" s="9">
        <f>C5+C19+C77+C97+C106</f>
        <v>137899.25</v>
      </c>
    </row>
    <row r="5" ht="19.9" customHeight="1" spans="1:3">
      <c r="A5" s="10" t="s">
        <v>464</v>
      </c>
      <c r="B5" s="10" t="s">
        <v>77</v>
      </c>
      <c r="C5" s="9">
        <f>SUM(C6:C18)</f>
        <v>4726.46</v>
      </c>
    </row>
    <row r="6" ht="19.9" customHeight="1" spans="1:3">
      <c r="A6" s="11" t="s">
        <v>465</v>
      </c>
      <c r="B6" s="11" t="s">
        <v>466</v>
      </c>
      <c r="C6" s="13">
        <v>2000</v>
      </c>
    </row>
    <row r="7" ht="19.9" customHeight="1" spans="1:3">
      <c r="A7" s="11" t="s">
        <v>467</v>
      </c>
      <c r="B7" s="11" t="s">
        <v>468</v>
      </c>
      <c r="C7" s="13">
        <v>10</v>
      </c>
    </row>
    <row r="8" ht="19.9" customHeight="1" spans="1:3">
      <c r="A8" s="11" t="s">
        <v>469</v>
      </c>
      <c r="B8" s="11" t="s">
        <v>470</v>
      </c>
      <c r="C8" s="13">
        <v>1024.25</v>
      </c>
    </row>
    <row r="9" ht="19.9" customHeight="1" spans="1:3">
      <c r="A9" s="11" t="s">
        <v>471</v>
      </c>
      <c r="B9" s="11" t="s">
        <v>472</v>
      </c>
      <c r="C9" s="13">
        <v>0</v>
      </c>
    </row>
    <row r="10" ht="19.9" customHeight="1" spans="1:3">
      <c r="A10" s="11" t="s">
        <v>473</v>
      </c>
      <c r="B10" s="11" t="s">
        <v>474</v>
      </c>
      <c r="C10" s="13">
        <v>310</v>
      </c>
    </row>
    <row r="11" ht="19.9" customHeight="1" spans="1:3">
      <c r="A11" s="11" t="s">
        <v>475</v>
      </c>
      <c r="B11" s="11" t="s">
        <v>476</v>
      </c>
      <c r="C11" s="13">
        <v>44.4</v>
      </c>
    </row>
    <row r="12" ht="19.9" customHeight="1" spans="1:3">
      <c r="A12" s="11" t="s">
        <v>477</v>
      </c>
      <c r="B12" s="11" t="s">
        <v>478</v>
      </c>
      <c r="C12" s="13">
        <v>10</v>
      </c>
    </row>
    <row r="13" ht="19.9" customHeight="1" spans="1:3">
      <c r="A13" s="11" t="s">
        <v>479</v>
      </c>
      <c r="B13" s="11" t="s">
        <v>480</v>
      </c>
      <c r="C13" s="13">
        <v>100</v>
      </c>
    </row>
    <row r="14" ht="19.9" customHeight="1" spans="1:3">
      <c r="A14" s="11" t="s">
        <v>481</v>
      </c>
      <c r="B14" s="11" t="s">
        <v>482</v>
      </c>
      <c r="C14" s="13">
        <v>0</v>
      </c>
    </row>
    <row r="15" ht="19.9" customHeight="1" spans="1:3">
      <c r="A15" s="11" t="s">
        <v>483</v>
      </c>
      <c r="B15" s="11" t="s">
        <v>484</v>
      </c>
      <c r="C15" s="13">
        <v>20</v>
      </c>
    </row>
    <row r="16" ht="19.9" customHeight="1" spans="1:3">
      <c r="A16" s="11" t="s">
        <v>485</v>
      </c>
      <c r="B16" s="11" t="s">
        <v>486</v>
      </c>
      <c r="C16" s="13">
        <v>420.11</v>
      </c>
    </row>
    <row r="17" ht="19.9" customHeight="1" spans="1:3">
      <c r="A17" s="11" t="s">
        <v>487</v>
      </c>
      <c r="B17" s="11" t="s">
        <v>488</v>
      </c>
      <c r="C17" s="13">
        <v>0</v>
      </c>
    </row>
    <row r="18" ht="19.9" customHeight="1" spans="1:3">
      <c r="A18" s="11" t="s">
        <v>489</v>
      </c>
      <c r="B18" s="11" t="s">
        <v>490</v>
      </c>
      <c r="C18" s="13">
        <v>787.7</v>
      </c>
    </row>
    <row r="19" ht="19.9" customHeight="1" spans="1:3">
      <c r="A19" s="10" t="s">
        <v>491</v>
      </c>
      <c r="B19" s="10" t="s">
        <v>78</v>
      </c>
      <c r="C19" s="9">
        <f>SUM(C20:C46)</f>
        <v>88910.38</v>
      </c>
    </row>
    <row r="20" ht="19.9" customHeight="1" spans="1:3">
      <c r="A20" s="11" t="s">
        <v>492</v>
      </c>
      <c r="B20" s="11" t="s">
        <v>493</v>
      </c>
      <c r="C20" s="13">
        <v>35</v>
      </c>
    </row>
    <row r="21" ht="19.9" customHeight="1" spans="1:3">
      <c r="A21" s="11" t="s">
        <v>494</v>
      </c>
      <c r="B21" s="11" t="s">
        <v>495</v>
      </c>
      <c r="C21" s="13">
        <v>70</v>
      </c>
    </row>
    <row r="22" ht="19.9" customHeight="1" spans="1:3">
      <c r="A22" s="11" t="s">
        <v>496</v>
      </c>
      <c r="B22" s="11" t="s">
        <v>497</v>
      </c>
      <c r="C22" s="13">
        <v>1</v>
      </c>
    </row>
    <row r="23" ht="19.9" customHeight="1" spans="1:3">
      <c r="A23" s="11" t="s">
        <v>498</v>
      </c>
      <c r="B23" s="11" t="s">
        <v>499</v>
      </c>
      <c r="C23" s="13">
        <v>0.5</v>
      </c>
    </row>
    <row r="24" ht="19.9" customHeight="1" spans="1:3">
      <c r="A24" s="11" t="s">
        <v>500</v>
      </c>
      <c r="B24" s="11" t="s">
        <v>501</v>
      </c>
      <c r="C24" s="13">
        <v>2</v>
      </c>
    </row>
    <row r="25" ht="19.9" customHeight="1" spans="1:3">
      <c r="A25" s="11" t="s">
        <v>502</v>
      </c>
      <c r="B25" s="11" t="s">
        <v>503</v>
      </c>
      <c r="C25" s="13">
        <v>2</v>
      </c>
    </row>
    <row r="26" ht="19.9" customHeight="1" spans="1:3">
      <c r="A26" s="11" t="s">
        <v>504</v>
      </c>
      <c r="B26" s="11" t="s">
        <v>505</v>
      </c>
      <c r="C26" s="13">
        <v>3</v>
      </c>
    </row>
    <row r="27" ht="19.9" customHeight="1" spans="1:3">
      <c r="A27" s="11" t="s">
        <v>506</v>
      </c>
      <c r="B27" s="11" t="s">
        <v>507</v>
      </c>
      <c r="C27" s="13">
        <v>0</v>
      </c>
    </row>
    <row r="28" ht="19.9" customHeight="1" spans="1:3">
      <c r="A28" s="11" t="s">
        <v>508</v>
      </c>
      <c r="B28" s="11" t="s">
        <v>509</v>
      </c>
      <c r="C28" s="13">
        <v>0</v>
      </c>
    </row>
    <row r="29" ht="19.9" customHeight="1" spans="1:3">
      <c r="A29" s="11" t="s">
        <v>510</v>
      </c>
      <c r="B29" s="11" t="s">
        <v>511</v>
      </c>
      <c r="C29" s="13">
        <v>15</v>
      </c>
    </row>
    <row r="30" ht="19.9" customHeight="1" spans="1:3">
      <c r="A30" s="11" t="s">
        <v>512</v>
      </c>
      <c r="B30" s="11" t="s">
        <v>513</v>
      </c>
      <c r="C30" s="13">
        <v>13</v>
      </c>
    </row>
    <row r="31" ht="19.9" customHeight="1" spans="1:3">
      <c r="A31" s="11" t="s">
        <v>514</v>
      </c>
      <c r="B31" s="11" t="s">
        <v>515</v>
      </c>
      <c r="C31" s="13">
        <v>10</v>
      </c>
    </row>
    <row r="32" ht="19.9" customHeight="1" spans="1:3">
      <c r="A32" s="11" t="s">
        <v>516</v>
      </c>
      <c r="B32" s="11" t="s">
        <v>517</v>
      </c>
      <c r="C32" s="13">
        <v>2</v>
      </c>
    </row>
    <row r="33" ht="19.9" customHeight="1" spans="1:3">
      <c r="A33" s="11" t="s">
        <v>518</v>
      </c>
      <c r="B33" s="11" t="s">
        <v>519</v>
      </c>
      <c r="C33" s="13">
        <v>20</v>
      </c>
    </row>
    <row r="34" ht="19.9" customHeight="1" spans="1:3">
      <c r="A34" s="11" t="s">
        <v>520</v>
      </c>
      <c r="B34" s="11" t="s">
        <v>521</v>
      </c>
      <c r="C34" s="13">
        <v>38.75</v>
      </c>
    </row>
    <row r="35" ht="19.9" customHeight="1" spans="1:3">
      <c r="A35" s="11" t="s">
        <v>522</v>
      </c>
      <c r="B35" s="11" t="s">
        <v>523</v>
      </c>
      <c r="C35" s="13">
        <v>75.52</v>
      </c>
    </row>
    <row r="36" ht="19.9" customHeight="1" spans="1:3">
      <c r="A36" s="11" t="s">
        <v>524</v>
      </c>
      <c r="B36" s="11" t="s">
        <v>525</v>
      </c>
      <c r="C36" s="13">
        <v>0</v>
      </c>
    </row>
    <row r="37" ht="19.9" customHeight="1" spans="1:3">
      <c r="A37" s="11" t="s">
        <v>526</v>
      </c>
      <c r="B37" s="11" t="s">
        <v>527</v>
      </c>
      <c r="C37" s="13">
        <v>0</v>
      </c>
    </row>
    <row r="38" ht="19.9" customHeight="1" spans="1:3">
      <c r="A38" s="11" t="s">
        <v>528</v>
      </c>
      <c r="B38" s="11" t="s">
        <v>529</v>
      </c>
      <c r="C38" s="13">
        <v>0</v>
      </c>
    </row>
    <row r="39" ht="19.9" customHeight="1" spans="1:3">
      <c r="A39" s="11" t="s">
        <v>530</v>
      </c>
      <c r="B39" s="11" t="s">
        <v>531</v>
      </c>
      <c r="C39" s="13">
        <v>6</v>
      </c>
    </row>
    <row r="40" ht="19.9" customHeight="1" spans="1:3">
      <c r="A40" s="11" t="s">
        <v>532</v>
      </c>
      <c r="B40" s="11" t="s">
        <v>533</v>
      </c>
      <c r="C40" s="13">
        <v>2</v>
      </c>
    </row>
    <row r="41" ht="19.9" customHeight="1" spans="1:3">
      <c r="A41" s="11" t="s">
        <v>534</v>
      </c>
      <c r="B41" s="11" t="s">
        <v>535</v>
      </c>
      <c r="C41" s="13">
        <v>0</v>
      </c>
    </row>
    <row r="42" ht="19.9" customHeight="1" spans="1:3">
      <c r="A42" s="11" t="s">
        <v>536</v>
      </c>
      <c r="B42" s="11" t="s">
        <v>537</v>
      </c>
      <c r="C42" s="13">
        <v>1</v>
      </c>
    </row>
    <row r="43" ht="19.9" customHeight="1" spans="1:3">
      <c r="A43" s="11" t="s">
        <v>538</v>
      </c>
      <c r="B43" s="11" t="s">
        <v>539</v>
      </c>
      <c r="C43" s="13">
        <v>24</v>
      </c>
    </row>
    <row r="44" ht="19.9" customHeight="1" spans="1:3">
      <c r="A44" s="11" t="s">
        <v>540</v>
      </c>
      <c r="B44" s="11" t="s">
        <v>541</v>
      </c>
      <c r="C44" s="13">
        <v>1</v>
      </c>
    </row>
    <row r="45" ht="19.9" customHeight="1" spans="1:3">
      <c r="A45" s="11" t="s">
        <v>542</v>
      </c>
      <c r="B45" s="11" t="s">
        <v>543</v>
      </c>
      <c r="C45" s="13">
        <v>0</v>
      </c>
    </row>
    <row r="46" ht="19.9" customHeight="1" spans="1:3">
      <c r="A46" s="11" t="s">
        <v>544</v>
      </c>
      <c r="B46" s="11" t="s">
        <v>545</v>
      </c>
      <c r="C46" s="13">
        <v>88588.61</v>
      </c>
    </row>
    <row r="47" ht="19.9" customHeight="1" spans="1:3">
      <c r="A47" s="10" t="s">
        <v>546</v>
      </c>
      <c r="B47" s="10" t="s">
        <v>79</v>
      </c>
      <c r="C47" s="13">
        <v>0</v>
      </c>
    </row>
    <row r="48" ht="19.9" customHeight="1" spans="1:3">
      <c r="A48" s="11" t="s">
        <v>547</v>
      </c>
      <c r="B48" s="11" t="s">
        <v>548</v>
      </c>
      <c r="C48" s="13">
        <v>0</v>
      </c>
    </row>
    <row r="49" ht="19.9" customHeight="1" spans="1:3">
      <c r="A49" s="11" t="s">
        <v>549</v>
      </c>
      <c r="B49" s="11" t="s">
        <v>550</v>
      </c>
      <c r="C49" s="13">
        <v>0</v>
      </c>
    </row>
    <row r="50" ht="19.9" customHeight="1" spans="1:3">
      <c r="A50" s="11" t="s">
        <v>551</v>
      </c>
      <c r="B50" s="11" t="s">
        <v>552</v>
      </c>
      <c r="C50" s="13">
        <v>0</v>
      </c>
    </row>
    <row r="51" ht="19.9" customHeight="1" spans="1:3">
      <c r="A51" s="11" t="s">
        <v>553</v>
      </c>
      <c r="B51" s="11" t="s">
        <v>554</v>
      </c>
      <c r="C51" s="13">
        <v>0</v>
      </c>
    </row>
    <row r="52" ht="19.9" customHeight="1" spans="1:3">
      <c r="A52" s="11" t="s">
        <v>555</v>
      </c>
      <c r="B52" s="11" t="s">
        <v>556</v>
      </c>
      <c r="C52" s="13">
        <v>0</v>
      </c>
    </row>
    <row r="53" ht="19.9" customHeight="1" spans="1:3">
      <c r="A53" s="11" t="s">
        <v>557</v>
      </c>
      <c r="B53" s="11" t="s">
        <v>558</v>
      </c>
      <c r="C53" s="13">
        <v>0</v>
      </c>
    </row>
    <row r="54" ht="19.9" customHeight="1" spans="1:3">
      <c r="A54" s="11" t="s">
        <v>559</v>
      </c>
      <c r="B54" s="11" t="s">
        <v>488</v>
      </c>
      <c r="C54" s="13">
        <v>0</v>
      </c>
    </row>
    <row r="55" ht="19.9" customHeight="1" spans="1:3">
      <c r="A55" s="11" t="s">
        <v>560</v>
      </c>
      <c r="B55" s="11" t="s">
        <v>561</v>
      </c>
      <c r="C55" s="13">
        <v>0</v>
      </c>
    </row>
    <row r="56" ht="19.9" customHeight="1" spans="1:3">
      <c r="A56" s="11" t="s">
        <v>562</v>
      </c>
      <c r="B56" s="11" t="s">
        <v>563</v>
      </c>
      <c r="C56" s="13">
        <v>0</v>
      </c>
    </row>
    <row r="57" ht="19.9" customHeight="1" spans="1:3">
      <c r="A57" s="11" t="s">
        <v>564</v>
      </c>
      <c r="B57" s="11" t="s">
        <v>565</v>
      </c>
      <c r="C57" s="13">
        <v>0</v>
      </c>
    </row>
    <row r="58" ht="19.9" customHeight="1" spans="1:3">
      <c r="A58" s="11" t="s">
        <v>566</v>
      </c>
      <c r="B58" s="11" t="s">
        <v>567</v>
      </c>
      <c r="C58" s="13">
        <v>0</v>
      </c>
    </row>
    <row r="59" ht="19.9" customHeight="1" spans="1:3">
      <c r="A59" s="10" t="s">
        <v>568</v>
      </c>
      <c r="B59" s="10" t="s">
        <v>569</v>
      </c>
      <c r="C59" s="9">
        <v>0</v>
      </c>
    </row>
    <row r="60" ht="19.9" customHeight="1" spans="1:3">
      <c r="A60" s="11" t="s">
        <v>570</v>
      </c>
      <c r="B60" s="11" t="s">
        <v>571</v>
      </c>
      <c r="C60" s="9">
        <v>0</v>
      </c>
    </row>
    <row r="61" ht="19.9" customHeight="1" spans="1:3">
      <c r="A61" s="11" t="s">
        <v>572</v>
      </c>
      <c r="B61" s="11" t="s">
        <v>573</v>
      </c>
      <c r="C61" s="9">
        <v>0</v>
      </c>
    </row>
    <row r="62" ht="19.9" customHeight="1" spans="1:3">
      <c r="A62" s="11" t="s">
        <v>574</v>
      </c>
      <c r="B62" s="11" t="s">
        <v>575</v>
      </c>
      <c r="C62" s="9">
        <v>0</v>
      </c>
    </row>
    <row r="63" ht="19.9" customHeight="1" spans="1:3">
      <c r="A63" s="11" t="s">
        <v>576</v>
      </c>
      <c r="B63" s="11" t="s">
        <v>577</v>
      </c>
      <c r="C63" s="9">
        <v>0</v>
      </c>
    </row>
    <row r="64" ht="19.9" customHeight="1" spans="1:3">
      <c r="A64" s="10" t="s">
        <v>578</v>
      </c>
      <c r="B64" s="10" t="s">
        <v>579</v>
      </c>
      <c r="C64" s="9">
        <v>0</v>
      </c>
    </row>
    <row r="65" ht="19.9" customHeight="1" spans="1:3">
      <c r="A65" s="11" t="s">
        <v>580</v>
      </c>
      <c r="B65" s="11" t="s">
        <v>581</v>
      </c>
      <c r="C65" s="9">
        <v>0</v>
      </c>
    </row>
    <row r="66" ht="19.9" customHeight="1" spans="1:3">
      <c r="A66" s="11" t="s">
        <v>582</v>
      </c>
      <c r="B66" s="11" t="s">
        <v>583</v>
      </c>
      <c r="C66" s="9">
        <v>0</v>
      </c>
    </row>
    <row r="67" ht="19.9" customHeight="1" spans="1:3">
      <c r="A67" s="11" t="s">
        <v>584</v>
      </c>
      <c r="B67" s="11" t="s">
        <v>585</v>
      </c>
      <c r="C67" s="9">
        <v>0</v>
      </c>
    </row>
    <row r="68" ht="19.9" customHeight="1" spans="1:3">
      <c r="A68" s="11" t="s">
        <v>586</v>
      </c>
      <c r="B68" s="11" t="s">
        <v>587</v>
      </c>
      <c r="C68" s="9">
        <v>0</v>
      </c>
    </row>
    <row r="69" ht="19.9" customHeight="1" spans="1:3">
      <c r="A69" s="11" t="s">
        <v>588</v>
      </c>
      <c r="B69" s="11" t="s">
        <v>589</v>
      </c>
      <c r="C69" s="9">
        <v>0</v>
      </c>
    </row>
    <row r="70" ht="19.9" customHeight="1" spans="1:3">
      <c r="A70" s="11" t="s">
        <v>590</v>
      </c>
      <c r="B70" s="11" t="s">
        <v>591</v>
      </c>
      <c r="C70" s="9">
        <v>0</v>
      </c>
    </row>
    <row r="71" ht="19.9" customHeight="1" spans="1:3">
      <c r="A71" s="11" t="s">
        <v>592</v>
      </c>
      <c r="B71" s="11" t="s">
        <v>593</v>
      </c>
      <c r="C71" s="9">
        <v>0</v>
      </c>
    </row>
    <row r="72" ht="19.9" customHeight="1" spans="1:3">
      <c r="A72" s="11" t="s">
        <v>594</v>
      </c>
      <c r="B72" s="11" t="s">
        <v>595</v>
      </c>
      <c r="C72" s="9">
        <v>0</v>
      </c>
    </row>
    <row r="73" ht="19.9" customHeight="1" spans="1:3">
      <c r="A73" s="11" t="s">
        <v>596</v>
      </c>
      <c r="B73" s="11" t="s">
        <v>597</v>
      </c>
      <c r="C73" s="9">
        <v>0</v>
      </c>
    </row>
    <row r="74" ht="19.9" customHeight="1" spans="1:3">
      <c r="A74" s="11" t="s">
        <v>598</v>
      </c>
      <c r="B74" s="11" t="s">
        <v>599</v>
      </c>
      <c r="C74" s="9">
        <v>0</v>
      </c>
    </row>
    <row r="75" ht="19.9" customHeight="1" spans="1:3">
      <c r="A75" s="11" t="s">
        <v>600</v>
      </c>
      <c r="B75" s="11" t="s">
        <v>601</v>
      </c>
      <c r="C75" s="9">
        <v>0</v>
      </c>
    </row>
    <row r="76" ht="19.9" customHeight="1" spans="1:3">
      <c r="A76" s="11" t="s">
        <v>602</v>
      </c>
      <c r="B76" s="11" t="s">
        <v>603</v>
      </c>
      <c r="C76" s="9">
        <v>0</v>
      </c>
    </row>
    <row r="77" ht="19.9" customHeight="1" spans="1:3">
      <c r="A77" s="10" t="s">
        <v>604</v>
      </c>
      <c r="B77" s="10" t="s">
        <v>605</v>
      </c>
      <c r="C77" s="9">
        <f>C81</f>
        <v>16748</v>
      </c>
    </row>
    <row r="78" ht="19.9" customHeight="1" spans="1:3">
      <c r="A78" s="11" t="s">
        <v>606</v>
      </c>
      <c r="B78" s="11" t="s">
        <v>581</v>
      </c>
      <c r="C78" s="9">
        <v>0</v>
      </c>
    </row>
    <row r="79" ht="19.9" customHeight="1" spans="1:3">
      <c r="A79" s="11" t="s">
        <v>607</v>
      </c>
      <c r="B79" s="11" t="s">
        <v>583</v>
      </c>
      <c r="C79" s="9">
        <v>0</v>
      </c>
    </row>
    <row r="80" ht="19.9" customHeight="1" spans="1:3">
      <c r="A80" s="11" t="s">
        <v>608</v>
      </c>
      <c r="B80" s="11" t="s">
        <v>585</v>
      </c>
      <c r="C80" s="9">
        <v>0</v>
      </c>
    </row>
    <row r="81" ht="19.9" customHeight="1" spans="1:3">
      <c r="A81" s="11" t="s">
        <v>609</v>
      </c>
      <c r="B81" s="11" t="s">
        <v>587</v>
      </c>
      <c r="C81" s="9">
        <v>16748</v>
      </c>
    </row>
    <row r="82" ht="19.9" customHeight="1" spans="1:3">
      <c r="A82" s="11" t="s">
        <v>610</v>
      </c>
      <c r="B82" s="11" t="s">
        <v>589</v>
      </c>
      <c r="C82" s="9">
        <v>0</v>
      </c>
    </row>
    <row r="83" ht="19.9" customHeight="1" spans="1:3">
      <c r="A83" s="11" t="s">
        <v>611</v>
      </c>
      <c r="B83" s="11" t="s">
        <v>591</v>
      </c>
      <c r="C83" s="9">
        <v>0</v>
      </c>
    </row>
    <row r="84" ht="19.9" customHeight="1" spans="1:3">
      <c r="A84" s="11" t="s">
        <v>612</v>
      </c>
      <c r="B84" s="11" t="s">
        <v>593</v>
      </c>
      <c r="C84" s="9">
        <v>0</v>
      </c>
    </row>
    <row r="85" ht="19.9" customHeight="1" spans="1:3">
      <c r="A85" s="11" t="s">
        <v>613</v>
      </c>
      <c r="B85" s="11" t="s">
        <v>614</v>
      </c>
      <c r="C85" s="9">
        <v>0</v>
      </c>
    </row>
    <row r="86" ht="19.9" customHeight="1" spans="1:3">
      <c r="A86" s="11" t="s">
        <v>615</v>
      </c>
      <c r="B86" s="11" t="s">
        <v>616</v>
      </c>
      <c r="C86" s="9">
        <v>0</v>
      </c>
    </row>
    <row r="87" ht="19.9" customHeight="1" spans="1:3">
      <c r="A87" s="11" t="s">
        <v>617</v>
      </c>
      <c r="B87" s="11" t="s">
        <v>618</v>
      </c>
      <c r="C87" s="9">
        <v>0</v>
      </c>
    </row>
    <row r="88" ht="19.9" customHeight="1" spans="1:3">
      <c r="A88" s="11" t="s">
        <v>619</v>
      </c>
      <c r="B88" s="11" t="s">
        <v>620</v>
      </c>
      <c r="C88" s="9">
        <v>0</v>
      </c>
    </row>
    <row r="89" ht="19.9" customHeight="1" spans="1:3">
      <c r="A89" s="11" t="s">
        <v>621</v>
      </c>
      <c r="B89" s="11" t="s">
        <v>595</v>
      </c>
      <c r="C89" s="9">
        <v>0</v>
      </c>
    </row>
    <row r="90" ht="19.9" customHeight="1" spans="1:3">
      <c r="A90" s="11" t="s">
        <v>622</v>
      </c>
      <c r="B90" s="11" t="s">
        <v>597</v>
      </c>
      <c r="C90" s="9">
        <v>0</v>
      </c>
    </row>
    <row r="91" ht="19.9" customHeight="1" spans="1:3">
      <c r="A91" s="11" t="s">
        <v>623</v>
      </c>
      <c r="B91" s="11" t="s">
        <v>599</v>
      </c>
      <c r="C91" s="9">
        <v>0</v>
      </c>
    </row>
    <row r="92" ht="19.9" customHeight="1" spans="1:3">
      <c r="A92" s="11" t="s">
        <v>624</v>
      </c>
      <c r="B92" s="11" t="s">
        <v>601</v>
      </c>
      <c r="C92" s="9">
        <v>0</v>
      </c>
    </row>
    <row r="93" ht="19.9" customHeight="1" spans="1:3">
      <c r="A93" s="11" t="s">
        <v>625</v>
      </c>
      <c r="B93" s="11" t="s">
        <v>603</v>
      </c>
      <c r="C93" s="9">
        <v>0</v>
      </c>
    </row>
    <row r="94" ht="19.9" customHeight="1" spans="1:3">
      <c r="A94" s="10" t="s">
        <v>626</v>
      </c>
      <c r="B94" s="10" t="s">
        <v>627</v>
      </c>
      <c r="C94" s="9">
        <v>0</v>
      </c>
    </row>
    <row r="95" ht="19.9" customHeight="1" spans="1:3">
      <c r="A95" s="11" t="s">
        <v>628</v>
      </c>
      <c r="B95" s="11" t="s">
        <v>629</v>
      </c>
      <c r="C95" s="9">
        <v>0</v>
      </c>
    </row>
    <row r="96" ht="19.9" customHeight="1" spans="1:3">
      <c r="A96" s="11" t="s">
        <v>630</v>
      </c>
      <c r="B96" s="11" t="s">
        <v>631</v>
      </c>
      <c r="C96" s="9">
        <v>0</v>
      </c>
    </row>
    <row r="97" ht="19.9" customHeight="1" spans="1:3">
      <c r="A97" s="10" t="s">
        <v>632</v>
      </c>
      <c r="B97" s="10" t="s">
        <v>633</v>
      </c>
      <c r="C97" s="9">
        <f>C102</f>
        <v>26685.02</v>
      </c>
    </row>
    <row r="98" ht="19.9" customHeight="1" spans="1:3">
      <c r="A98" s="11" t="s">
        <v>634</v>
      </c>
      <c r="B98" s="11" t="s">
        <v>629</v>
      </c>
      <c r="C98" s="9">
        <v>0</v>
      </c>
    </row>
    <row r="99" ht="19.9" customHeight="1" spans="1:3">
      <c r="A99" s="11" t="s">
        <v>635</v>
      </c>
      <c r="B99" s="11" t="s">
        <v>636</v>
      </c>
      <c r="C99" s="9">
        <v>0</v>
      </c>
    </row>
    <row r="100" ht="19.9" customHeight="1" spans="1:3">
      <c r="A100" s="11" t="s">
        <v>637</v>
      </c>
      <c r="B100" s="11" t="s">
        <v>638</v>
      </c>
      <c r="C100" s="9">
        <v>0</v>
      </c>
    </row>
    <row r="101" ht="19.9" customHeight="1" spans="1:3">
      <c r="A101" s="11" t="s">
        <v>639</v>
      </c>
      <c r="B101" s="11" t="s">
        <v>640</v>
      </c>
      <c r="C101" s="9">
        <v>0</v>
      </c>
    </row>
    <row r="102" ht="19.9" customHeight="1" spans="1:3">
      <c r="A102" s="11" t="s">
        <v>641</v>
      </c>
      <c r="B102" s="11" t="s">
        <v>642</v>
      </c>
      <c r="C102" s="9">
        <v>26685.02</v>
      </c>
    </row>
    <row r="103" ht="19.9" customHeight="1" spans="1:3">
      <c r="A103" s="10" t="s">
        <v>643</v>
      </c>
      <c r="B103" s="10" t="s">
        <v>644</v>
      </c>
      <c r="C103" s="9">
        <v>0</v>
      </c>
    </row>
    <row r="104" ht="19.9" customHeight="1" spans="1:3">
      <c r="A104" s="11" t="s">
        <v>645</v>
      </c>
      <c r="B104" s="11" t="s">
        <v>646</v>
      </c>
      <c r="C104" s="9">
        <v>0</v>
      </c>
    </row>
    <row r="105" ht="19.9" customHeight="1" spans="1:3">
      <c r="A105" s="11" t="s">
        <v>647</v>
      </c>
      <c r="B105" s="11" t="s">
        <v>648</v>
      </c>
      <c r="C105" s="9">
        <v>0</v>
      </c>
    </row>
    <row r="106" ht="19.9" customHeight="1" spans="1:3">
      <c r="A106" s="10" t="s">
        <v>649</v>
      </c>
      <c r="B106" s="10" t="s">
        <v>650</v>
      </c>
      <c r="C106" s="9">
        <v>829.39</v>
      </c>
    </row>
    <row r="107" ht="19.9" customHeight="1" spans="1:3">
      <c r="A107" s="11" t="s">
        <v>651</v>
      </c>
      <c r="B107" s="11" t="s">
        <v>652</v>
      </c>
      <c r="C107" s="9">
        <v>0</v>
      </c>
    </row>
    <row r="108" ht="19.9" customHeight="1" spans="1:3">
      <c r="A108" s="11" t="s">
        <v>653</v>
      </c>
      <c r="B108" s="11" t="s">
        <v>654</v>
      </c>
      <c r="C108" s="9">
        <v>0</v>
      </c>
    </row>
    <row r="109" ht="19.9" customHeight="1" spans="1:3">
      <c r="A109" s="11" t="s">
        <v>655</v>
      </c>
      <c r="B109" s="11" t="s">
        <v>656</v>
      </c>
      <c r="C109" s="9">
        <v>0</v>
      </c>
    </row>
    <row r="110" ht="19.9" customHeight="1" spans="1:3">
      <c r="A110" s="11" t="s">
        <v>657</v>
      </c>
      <c r="B110" s="11" t="s">
        <v>658</v>
      </c>
      <c r="C110" s="9">
        <v>829.39</v>
      </c>
    </row>
  </sheetData>
  <mergeCells count="2">
    <mergeCell ref="A1:C1"/>
    <mergeCell ref="A2:B2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"/>
  <sheetViews>
    <sheetView workbookViewId="0">
      <selection activeCell="C74" sqref="C74"/>
    </sheetView>
  </sheetViews>
  <sheetFormatPr defaultColWidth="9" defaultRowHeight="13.5" outlineLevelCol="6"/>
  <cols>
    <col min="1" max="1" width="21.25" customWidth="1"/>
    <col min="2" max="2" width="30.375" customWidth="1"/>
    <col min="3" max="3" width="17.375" style="1" customWidth="1"/>
    <col min="5" max="5" width="12.625"/>
    <col min="6" max="6" width="9.375"/>
  </cols>
  <sheetData>
    <row r="1" ht="25.5" spans="1:3">
      <c r="A1" s="2" t="s">
        <v>659</v>
      </c>
      <c r="B1" s="2"/>
      <c r="C1" s="2"/>
    </row>
    <row r="2" spans="1:3">
      <c r="A2" s="3" t="s">
        <v>63</v>
      </c>
      <c r="B2" s="3"/>
      <c r="C2" s="4" t="s">
        <v>2</v>
      </c>
    </row>
    <row r="3" spans="1:3">
      <c r="A3" s="5" t="s">
        <v>660</v>
      </c>
      <c r="B3" s="5" t="s">
        <v>661</v>
      </c>
      <c r="C3" s="6" t="s">
        <v>662</v>
      </c>
    </row>
    <row r="4" spans="1:3">
      <c r="A4" s="5"/>
      <c r="B4" s="5"/>
      <c r="C4" s="6"/>
    </row>
    <row r="5" ht="19.9" customHeight="1" spans="1:3">
      <c r="A5" s="7"/>
      <c r="B5" s="8" t="s">
        <v>463</v>
      </c>
      <c r="C5" s="9">
        <f>C6+C11+C22+C37+C44+C73</f>
        <v>137899.25</v>
      </c>
    </row>
    <row r="6" ht="19.9" customHeight="1" spans="1:3">
      <c r="A6" s="10" t="s">
        <v>663</v>
      </c>
      <c r="B6" s="10" t="s">
        <v>664</v>
      </c>
      <c r="C6" s="9">
        <f>SUM(C7:C10)</f>
        <v>4726.46</v>
      </c>
    </row>
    <row r="7" ht="19.9" customHeight="1" spans="1:3">
      <c r="A7" s="11" t="s">
        <v>665</v>
      </c>
      <c r="B7" s="11" t="s">
        <v>666</v>
      </c>
      <c r="C7" s="9">
        <v>3344.25</v>
      </c>
    </row>
    <row r="8" ht="19.9" customHeight="1" spans="1:3">
      <c r="A8" s="11" t="s">
        <v>667</v>
      </c>
      <c r="B8" s="11" t="s">
        <v>668</v>
      </c>
      <c r="C8" s="9">
        <v>174.4</v>
      </c>
    </row>
    <row r="9" ht="19.9" customHeight="1" spans="1:7">
      <c r="A9" s="11" t="s">
        <v>669</v>
      </c>
      <c r="B9" s="11" t="s">
        <v>486</v>
      </c>
      <c r="C9" s="9">
        <v>420.11</v>
      </c>
      <c r="G9" s="12"/>
    </row>
    <row r="10" ht="19.9" customHeight="1" spans="1:3">
      <c r="A10" s="11" t="s">
        <v>670</v>
      </c>
      <c r="B10" s="11" t="s">
        <v>490</v>
      </c>
      <c r="C10" s="13">
        <v>787.7</v>
      </c>
    </row>
    <row r="11" ht="19.9" customHeight="1" spans="1:3">
      <c r="A11" s="10" t="s">
        <v>671</v>
      </c>
      <c r="B11" s="10" t="s">
        <v>672</v>
      </c>
      <c r="C11" s="9">
        <f>SUM(C12:C21)</f>
        <v>88910.38</v>
      </c>
    </row>
    <row r="12" ht="19.9" customHeight="1" spans="1:3">
      <c r="A12" s="11" t="s">
        <v>673</v>
      </c>
      <c r="B12" s="11" t="s">
        <v>674</v>
      </c>
      <c r="C12" s="9">
        <v>131.5</v>
      </c>
    </row>
    <row r="13" ht="19.9" customHeight="1" spans="1:3">
      <c r="A13" s="11" t="s">
        <v>675</v>
      </c>
      <c r="B13" s="11" t="s">
        <v>519</v>
      </c>
      <c r="C13" s="13">
        <v>20</v>
      </c>
    </row>
    <row r="14" ht="19.9" customHeight="1" spans="1:3">
      <c r="A14" s="11" t="s">
        <v>676</v>
      </c>
      <c r="B14" s="11" t="s">
        <v>521</v>
      </c>
      <c r="C14" s="13">
        <v>38.75</v>
      </c>
    </row>
    <row r="15" ht="19.9" customHeight="1" spans="1:3">
      <c r="A15" s="11" t="s">
        <v>677</v>
      </c>
      <c r="B15" s="11" t="s">
        <v>678</v>
      </c>
      <c r="C15" s="9">
        <v>0</v>
      </c>
    </row>
    <row r="16" ht="19.9" customHeight="1" spans="1:3">
      <c r="A16" s="11" t="s">
        <v>679</v>
      </c>
      <c r="B16" s="11" t="s">
        <v>533</v>
      </c>
      <c r="C16" s="9">
        <v>9</v>
      </c>
    </row>
    <row r="17" ht="19.9" customHeight="1" spans="1:3">
      <c r="A17" s="11" t="s">
        <v>680</v>
      </c>
      <c r="B17" s="11" t="s">
        <v>523</v>
      </c>
      <c r="C17" s="13">
        <v>75.52</v>
      </c>
    </row>
    <row r="18" ht="19.9" customHeight="1" spans="1:3">
      <c r="A18" s="11" t="s">
        <v>681</v>
      </c>
      <c r="B18" s="11" t="s">
        <v>682</v>
      </c>
      <c r="C18" s="9">
        <v>13</v>
      </c>
    </row>
    <row r="19" ht="19.9" customHeight="1" spans="1:3">
      <c r="A19" s="11" t="s">
        <v>683</v>
      </c>
      <c r="B19" s="11" t="s">
        <v>539</v>
      </c>
      <c r="C19" s="9">
        <v>24</v>
      </c>
    </row>
    <row r="20" ht="19.9" customHeight="1" spans="1:3">
      <c r="A20" s="11" t="s">
        <v>684</v>
      </c>
      <c r="B20" s="11" t="s">
        <v>515</v>
      </c>
      <c r="C20" s="13">
        <v>10</v>
      </c>
    </row>
    <row r="21" ht="19.9" customHeight="1" spans="1:3">
      <c r="A21" s="11" t="s">
        <v>685</v>
      </c>
      <c r="B21" s="11" t="s">
        <v>545</v>
      </c>
      <c r="C21" s="13">
        <v>88588.61</v>
      </c>
    </row>
    <row r="22" ht="19.9" customHeight="1" spans="1:3">
      <c r="A22" s="10" t="s">
        <v>686</v>
      </c>
      <c r="B22" s="10" t="s">
        <v>687</v>
      </c>
      <c r="C22" s="9">
        <f>C24</f>
        <v>16748</v>
      </c>
    </row>
    <row r="23" ht="19.9" customHeight="1" spans="1:3">
      <c r="A23" s="11" t="s">
        <v>688</v>
      </c>
      <c r="B23" s="11" t="s">
        <v>581</v>
      </c>
      <c r="C23" s="9">
        <v>0</v>
      </c>
    </row>
    <row r="24" ht="19.9" customHeight="1" spans="1:3">
      <c r="A24" s="11" t="s">
        <v>689</v>
      </c>
      <c r="B24" s="11" t="s">
        <v>587</v>
      </c>
      <c r="C24" s="9">
        <v>16748</v>
      </c>
    </row>
    <row r="25" ht="19.9" customHeight="1" spans="1:3">
      <c r="A25" s="11" t="s">
        <v>690</v>
      </c>
      <c r="B25" s="11" t="s">
        <v>595</v>
      </c>
      <c r="C25" s="9">
        <v>0</v>
      </c>
    </row>
    <row r="26" ht="19.9" customHeight="1" spans="1:3">
      <c r="A26" s="11" t="s">
        <v>691</v>
      </c>
      <c r="B26" s="11" t="s">
        <v>692</v>
      </c>
      <c r="C26" s="9">
        <v>0</v>
      </c>
    </row>
    <row r="27" ht="19.9" customHeight="1" spans="1:3">
      <c r="A27" s="11" t="s">
        <v>693</v>
      </c>
      <c r="B27" s="11" t="s">
        <v>694</v>
      </c>
      <c r="C27" s="9">
        <v>0</v>
      </c>
    </row>
    <row r="28" ht="19.9" customHeight="1" spans="1:3">
      <c r="A28" s="11" t="s">
        <v>695</v>
      </c>
      <c r="B28" s="11" t="s">
        <v>589</v>
      </c>
      <c r="C28" s="9">
        <v>0</v>
      </c>
    </row>
    <row r="29" ht="19.9" customHeight="1" spans="1:3">
      <c r="A29" s="11" t="s">
        <v>696</v>
      </c>
      <c r="B29" s="11" t="s">
        <v>697</v>
      </c>
      <c r="C29" s="9">
        <v>0</v>
      </c>
    </row>
    <row r="30" ht="19.9" customHeight="1" spans="1:3">
      <c r="A30" s="10" t="s">
        <v>698</v>
      </c>
      <c r="B30" s="10" t="s">
        <v>699</v>
      </c>
      <c r="C30" s="9">
        <v>0</v>
      </c>
    </row>
    <row r="31" ht="19.9" customHeight="1" spans="1:3">
      <c r="A31" s="11" t="s">
        <v>700</v>
      </c>
      <c r="B31" s="11" t="s">
        <v>581</v>
      </c>
      <c r="C31" s="9">
        <v>0</v>
      </c>
    </row>
    <row r="32" ht="19.9" customHeight="1" spans="1:3">
      <c r="A32" s="11" t="s">
        <v>701</v>
      </c>
      <c r="B32" s="11" t="s">
        <v>587</v>
      </c>
      <c r="C32" s="9">
        <v>0</v>
      </c>
    </row>
    <row r="33" ht="19.9" customHeight="1" spans="1:3">
      <c r="A33" s="11" t="s">
        <v>702</v>
      </c>
      <c r="B33" s="11" t="s">
        <v>595</v>
      </c>
      <c r="C33" s="9">
        <v>0</v>
      </c>
    </row>
    <row r="34" ht="19.9" customHeight="1" spans="1:3">
      <c r="A34" s="11" t="s">
        <v>703</v>
      </c>
      <c r="B34" s="11" t="s">
        <v>694</v>
      </c>
      <c r="C34" s="9">
        <v>0</v>
      </c>
    </row>
    <row r="35" ht="19.9" customHeight="1" spans="1:3">
      <c r="A35" s="11" t="s">
        <v>704</v>
      </c>
      <c r="B35" s="11" t="s">
        <v>589</v>
      </c>
      <c r="C35" s="9">
        <v>0</v>
      </c>
    </row>
    <row r="36" ht="19.9" customHeight="1" spans="1:3">
      <c r="A36" s="11" t="s">
        <v>705</v>
      </c>
      <c r="B36" s="11" t="s">
        <v>697</v>
      </c>
      <c r="C36" s="9">
        <v>0</v>
      </c>
    </row>
    <row r="37" ht="19.9" customHeight="1" spans="1:3">
      <c r="A37" s="10" t="s">
        <v>706</v>
      </c>
      <c r="B37" s="10" t="s">
        <v>707</v>
      </c>
      <c r="C37" s="9">
        <f>C38+C39</f>
        <v>0</v>
      </c>
    </row>
    <row r="38" ht="19.9" customHeight="1" spans="1:3">
      <c r="A38" s="11" t="s">
        <v>708</v>
      </c>
      <c r="B38" s="11" t="s">
        <v>709</v>
      </c>
      <c r="C38" s="14">
        <v>0</v>
      </c>
    </row>
    <row r="39" ht="19.9" customHeight="1" spans="1:3">
      <c r="A39" s="11" t="s">
        <v>710</v>
      </c>
      <c r="B39" s="11" t="s">
        <v>711</v>
      </c>
      <c r="C39" s="15">
        <v>0</v>
      </c>
    </row>
    <row r="40" ht="19.9" customHeight="1" spans="1:3">
      <c r="A40" s="11" t="s">
        <v>712</v>
      </c>
      <c r="B40" s="11" t="s">
        <v>713</v>
      </c>
      <c r="C40" s="9">
        <v>0</v>
      </c>
    </row>
    <row r="41" ht="19.9" customHeight="1" spans="1:3">
      <c r="A41" s="10" t="s">
        <v>714</v>
      </c>
      <c r="B41" s="10" t="s">
        <v>715</v>
      </c>
      <c r="C41" s="9">
        <v>0</v>
      </c>
    </row>
    <row r="42" ht="19.9" customHeight="1" spans="1:3">
      <c r="A42" s="11" t="s">
        <v>716</v>
      </c>
      <c r="B42" s="11" t="s">
        <v>717</v>
      </c>
      <c r="C42" s="9">
        <v>0</v>
      </c>
    </row>
    <row r="43" ht="19.9" customHeight="1" spans="1:3">
      <c r="A43" s="11" t="s">
        <v>718</v>
      </c>
      <c r="B43" s="11" t="s">
        <v>719</v>
      </c>
      <c r="C43" s="9">
        <v>0</v>
      </c>
    </row>
    <row r="44" ht="19.9" customHeight="1" spans="1:3">
      <c r="A44" s="10" t="s">
        <v>720</v>
      </c>
      <c r="B44" s="10" t="s">
        <v>633</v>
      </c>
      <c r="C44" s="9">
        <f>C47</f>
        <v>26685.02</v>
      </c>
    </row>
    <row r="45" ht="19.9" customHeight="1" spans="1:3">
      <c r="A45" s="11" t="s">
        <v>721</v>
      </c>
      <c r="B45" s="11" t="s">
        <v>722</v>
      </c>
      <c r="C45" s="9">
        <v>0</v>
      </c>
    </row>
    <row r="46" ht="19.9" customHeight="1" spans="1:3">
      <c r="A46" s="11" t="s">
        <v>723</v>
      </c>
      <c r="B46" s="11" t="s">
        <v>640</v>
      </c>
      <c r="C46" s="9">
        <v>0</v>
      </c>
    </row>
    <row r="47" ht="19.9" customHeight="1" spans="1:3">
      <c r="A47" s="11" t="s">
        <v>724</v>
      </c>
      <c r="B47" s="11" t="s">
        <v>631</v>
      </c>
      <c r="C47" s="9">
        <v>26685.02</v>
      </c>
    </row>
    <row r="48" ht="19.9" customHeight="1" spans="1:3">
      <c r="A48" s="10" t="s">
        <v>725</v>
      </c>
      <c r="B48" s="10" t="s">
        <v>726</v>
      </c>
      <c r="C48" s="9">
        <v>0</v>
      </c>
    </row>
    <row r="49" ht="19.9" customHeight="1" spans="1:3">
      <c r="A49" s="11" t="s">
        <v>727</v>
      </c>
      <c r="B49" s="11" t="s">
        <v>728</v>
      </c>
      <c r="C49" s="9">
        <v>0</v>
      </c>
    </row>
    <row r="50" ht="19.9" customHeight="1" spans="1:3">
      <c r="A50" s="11" t="s">
        <v>729</v>
      </c>
      <c r="B50" s="11" t="s">
        <v>730</v>
      </c>
      <c r="C50" s="9">
        <v>0</v>
      </c>
    </row>
    <row r="51" ht="19.9" customHeight="1" spans="1:3">
      <c r="A51" s="10" t="s">
        <v>731</v>
      </c>
      <c r="B51" s="10" t="s">
        <v>398</v>
      </c>
      <c r="C51" s="9">
        <v>0</v>
      </c>
    </row>
    <row r="52" ht="19.9" customHeight="1" spans="1:3">
      <c r="A52" s="11" t="s">
        <v>732</v>
      </c>
      <c r="B52" s="11" t="s">
        <v>733</v>
      </c>
      <c r="C52" s="9">
        <v>0</v>
      </c>
    </row>
    <row r="53" ht="19.9" customHeight="1" spans="1:3">
      <c r="A53" s="11" t="s">
        <v>734</v>
      </c>
      <c r="B53" s="11" t="s">
        <v>561</v>
      </c>
      <c r="C53" s="9">
        <v>0</v>
      </c>
    </row>
    <row r="54" ht="19.9" customHeight="1" spans="1:3">
      <c r="A54" s="11" t="s">
        <v>735</v>
      </c>
      <c r="B54" s="11" t="s">
        <v>736</v>
      </c>
      <c r="C54" s="9">
        <v>0</v>
      </c>
    </row>
    <row r="55" ht="19.9" customHeight="1" spans="1:3">
      <c r="A55" s="11" t="s">
        <v>737</v>
      </c>
      <c r="B55" s="11" t="s">
        <v>738</v>
      </c>
      <c r="C55" s="9">
        <v>0</v>
      </c>
    </row>
    <row r="56" ht="19.9" customHeight="1" spans="1:3">
      <c r="A56" s="11" t="s">
        <v>739</v>
      </c>
      <c r="B56" s="11" t="s">
        <v>567</v>
      </c>
      <c r="C56" s="9">
        <v>0</v>
      </c>
    </row>
    <row r="57" ht="19.9" customHeight="1" spans="1:3">
      <c r="A57" s="10" t="s">
        <v>740</v>
      </c>
      <c r="B57" s="10" t="s">
        <v>644</v>
      </c>
      <c r="C57" s="9">
        <v>0</v>
      </c>
    </row>
    <row r="58" ht="19.9" customHeight="1" spans="1:3">
      <c r="A58" s="11" t="s">
        <v>741</v>
      </c>
      <c r="B58" s="11" t="s">
        <v>742</v>
      </c>
      <c r="C58" s="9">
        <v>0</v>
      </c>
    </row>
    <row r="59" ht="19.9" customHeight="1" spans="1:3">
      <c r="A59" s="11" t="s">
        <v>743</v>
      </c>
      <c r="B59" s="11" t="s">
        <v>648</v>
      </c>
      <c r="C59" s="9">
        <v>0</v>
      </c>
    </row>
    <row r="60" ht="19.9" customHeight="1" spans="1:3">
      <c r="A60" s="10" t="s">
        <v>744</v>
      </c>
      <c r="B60" s="10" t="s">
        <v>569</v>
      </c>
      <c r="C60" s="9">
        <v>0</v>
      </c>
    </row>
    <row r="61" ht="19.9" customHeight="1" spans="1:3">
      <c r="A61" s="11" t="s">
        <v>745</v>
      </c>
      <c r="B61" s="11" t="s">
        <v>746</v>
      </c>
      <c r="C61" s="9">
        <v>0</v>
      </c>
    </row>
    <row r="62" ht="19.9" customHeight="1" spans="1:3">
      <c r="A62" s="11" t="s">
        <v>747</v>
      </c>
      <c r="B62" s="11" t="s">
        <v>573</v>
      </c>
      <c r="C62" s="9">
        <v>0</v>
      </c>
    </row>
    <row r="63" ht="19.9" customHeight="1" spans="1:3">
      <c r="A63" s="11" t="s">
        <v>748</v>
      </c>
      <c r="B63" s="11" t="s">
        <v>575</v>
      </c>
      <c r="C63" s="9">
        <v>0</v>
      </c>
    </row>
    <row r="64" ht="19.9" customHeight="1" spans="1:3">
      <c r="A64" s="11" t="s">
        <v>749</v>
      </c>
      <c r="B64" s="11" t="s">
        <v>577</v>
      </c>
      <c r="C64" s="9">
        <v>0</v>
      </c>
    </row>
    <row r="65" ht="19.9" customHeight="1" spans="1:3">
      <c r="A65" s="10" t="s">
        <v>750</v>
      </c>
      <c r="B65" s="10" t="s">
        <v>751</v>
      </c>
      <c r="C65" s="9">
        <v>0</v>
      </c>
    </row>
    <row r="66" ht="19.9" customHeight="1" spans="1:3">
      <c r="A66" s="11" t="s">
        <v>752</v>
      </c>
      <c r="B66" s="11" t="s">
        <v>753</v>
      </c>
      <c r="C66" s="9">
        <v>0</v>
      </c>
    </row>
    <row r="67" ht="19.9" customHeight="1" spans="1:3">
      <c r="A67" s="11" t="s">
        <v>754</v>
      </c>
      <c r="B67" s="11" t="s">
        <v>755</v>
      </c>
      <c r="C67" s="9">
        <v>0</v>
      </c>
    </row>
    <row r="68" ht="19.9" customHeight="1" spans="1:3">
      <c r="A68" s="10" t="s">
        <v>756</v>
      </c>
      <c r="B68" s="10" t="s">
        <v>757</v>
      </c>
      <c r="C68" s="9">
        <v>0</v>
      </c>
    </row>
    <row r="69" ht="19.9" customHeight="1" spans="1:3">
      <c r="A69" s="11" t="s">
        <v>758</v>
      </c>
      <c r="B69" s="11" t="s">
        <v>759</v>
      </c>
      <c r="C69" s="9">
        <v>0</v>
      </c>
    </row>
    <row r="70" ht="19.9" customHeight="1" spans="1:3">
      <c r="A70" s="11" t="s">
        <v>760</v>
      </c>
      <c r="B70" s="11" t="s">
        <v>761</v>
      </c>
      <c r="C70" s="9">
        <v>0</v>
      </c>
    </row>
    <row r="71" ht="19.9" customHeight="1" spans="1:3">
      <c r="A71" s="11" t="s">
        <v>762</v>
      </c>
      <c r="B71" s="11" t="s">
        <v>763</v>
      </c>
      <c r="C71" s="9">
        <v>0</v>
      </c>
    </row>
    <row r="72" ht="19.9" customHeight="1" spans="1:3">
      <c r="A72" s="11" t="s">
        <v>764</v>
      </c>
      <c r="B72" s="11" t="s">
        <v>765</v>
      </c>
      <c r="C72" s="9">
        <v>0</v>
      </c>
    </row>
    <row r="73" ht="19.9" customHeight="1" spans="1:3">
      <c r="A73" s="10" t="s">
        <v>766</v>
      </c>
      <c r="B73" s="10" t="s">
        <v>767</v>
      </c>
      <c r="C73" s="9">
        <f>C74</f>
        <v>829.39</v>
      </c>
    </row>
    <row r="74" ht="19.9" customHeight="1" spans="1:3">
      <c r="A74" s="11" t="s">
        <v>768</v>
      </c>
      <c r="B74" s="11" t="s">
        <v>769</v>
      </c>
      <c r="C74" s="9">
        <v>829.39</v>
      </c>
    </row>
    <row r="75" ht="19.9" customHeight="1" spans="1:3">
      <c r="A75" s="11" t="s">
        <v>770</v>
      </c>
      <c r="B75" s="11" t="s">
        <v>771</v>
      </c>
      <c r="C75" s="9">
        <v>0</v>
      </c>
    </row>
    <row r="76" ht="19.9" customHeight="1" spans="1:3">
      <c r="A76" s="10" t="s">
        <v>772</v>
      </c>
      <c r="B76" s="10" t="s">
        <v>650</v>
      </c>
      <c r="C76" s="9">
        <v>0</v>
      </c>
    </row>
    <row r="77" ht="19.9" customHeight="1" spans="1:3">
      <c r="A77" s="11" t="s">
        <v>773</v>
      </c>
      <c r="B77" s="11" t="s">
        <v>652</v>
      </c>
      <c r="C77" s="9">
        <v>0</v>
      </c>
    </row>
    <row r="78" ht="19.9" customHeight="1" spans="1:3">
      <c r="A78" s="11" t="s">
        <v>774</v>
      </c>
      <c r="B78" s="11" t="s">
        <v>775</v>
      </c>
      <c r="C78" s="9">
        <v>0</v>
      </c>
    </row>
    <row r="79" ht="25.15" customHeight="1" spans="1:3">
      <c r="A79" s="11" t="s">
        <v>776</v>
      </c>
      <c r="B79" s="11" t="s">
        <v>777</v>
      </c>
      <c r="C79" s="9">
        <v>0</v>
      </c>
    </row>
    <row r="80" ht="19.9" customHeight="1" spans="1:3">
      <c r="A80" s="11" t="s">
        <v>778</v>
      </c>
      <c r="B80" s="11" t="s">
        <v>658</v>
      </c>
      <c r="C80" s="9">
        <v>0</v>
      </c>
    </row>
  </sheetData>
  <mergeCells count="5">
    <mergeCell ref="A1:C1"/>
    <mergeCell ref="A2:B2"/>
    <mergeCell ref="A3:A4"/>
    <mergeCell ref="B3:B4"/>
    <mergeCell ref="C3:C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A5" sqref="A5"/>
    </sheetView>
  </sheetViews>
  <sheetFormatPr defaultColWidth="9" defaultRowHeight="13.5"/>
  <cols>
    <col min="1" max="1" width="5" customWidth="1"/>
    <col min="2" max="2" width="13.875" customWidth="1"/>
    <col min="3" max="3" width="9" hidden="1" customWidth="1"/>
    <col min="4" max="4" width="9.5" customWidth="1"/>
    <col min="5" max="5" width="9.75" customWidth="1"/>
    <col min="6" max="6" width="8.375" customWidth="1"/>
    <col min="7" max="8" width="6.5" customWidth="1"/>
    <col min="9" max="10" width="8.375" customWidth="1"/>
    <col min="11" max="11" width="6.625" customWidth="1"/>
    <col min="12" max="13" width="8.375" customWidth="1"/>
    <col min="14" max="14" width="6" customWidth="1"/>
    <col min="15" max="16" width="8.375" customWidth="1"/>
    <col min="17" max="17" width="6.875" customWidth="1"/>
    <col min="18" max="18" width="9.125" customWidth="1"/>
    <col min="19" max="19" width="2" customWidth="1"/>
  </cols>
  <sheetData>
    <row r="1" ht="34.15" customHeight="1" spans="1:19">
      <c r="A1" s="77" t="s">
        <v>42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57"/>
    </row>
    <row r="2" ht="30.6" customHeight="1" spans="1:19">
      <c r="A2" s="105"/>
      <c r="B2" s="105"/>
      <c r="C2" s="82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109" t="s">
        <v>43</v>
      </c>
      <c r="R2" s="109"/>
      <c r="S2" s="57"/>
    </row>
    <row r="3" ht="24" customHeight="1" spans="1:19">
      <c r="A3" s="7" t="s">
        <v>44</v>
      </c>
      <c r="B3" s="7" t="s">
        <v>45</v>
      </c>
      <c r="C3" s="7" t="s">
        <v>46</v>
      </c>
      <c r="D3" s="7" t="s">
        <v>47</v>
      </c>
      <c r="E3" s="7" t="s">
        <v>48</v>
      </c>
      <c r="F3" s="7" t="s">
        <v>49</v>
      </c>
      <c r="G3" s="7"/>
      <c r="H3" s="7"/>
      <c r="I3" s="7"/>
      <c r="J3" s="7"/>
      <c r="K3" s="7"/>
      <c r="L3" s="7" t="s">
        <v>50</v>
      </c>
      <c r="M3" s="7"/>
      <c r="N3" s="7"/>
      <c r="O3" s="7" t="s">
        <v>51</v>
      </c>
      <c r="P3" s="7" t="s">
        <v>52</v>
      </c>
      <c r="Q3" s="7" t="s">
        <v>53</v>
      </c>
      <c r="R3" s="7" t="s">
        <v>54</v>
      </c>
      <c r="S3" s="60"/>
    </row>
    <row r="4" ht="51" customHeight="1" spans="1:19">
      <c r="A4" s="7"/>
      <c r="B4" s="7"/>
      <c r="C4" s="7"/>
      <c r="D4" s="7"/>
      <c r="E4" s="7"/>
      <c r="F4" s="7" t="s">
        <v>55</v>
      </c>
      <c r="G4" s="7" t="s">
        <v>56</v>
      </c>
      <c r="H4" s="7" t="s">
        <v>57</v>
      </c>
      <c r="I4" s="7" t="s">
        <v>58</v>
      </c>
      <c r="J4" s="7" t="s">
        <v>59</v>
      </c>
      <c r="K4" s="7" t="s">
        <v>53</v>
      </c>
      <c r="L4" s="7" t="s">
        <v>55</v>
      </c>
      <c r="M4" s="7" t="s">
        <v>60</v>
      </c>
      <c r="N4" s="7" t="s">
        <v>53</v>
      </c>
      <c r="O4" s="7"/>
      <c r="P4" s="7"/>
      <c r="Q4" s="7"/>
      <c r="R4" s="7"/>
      <c r="S4" s="60"/>
    </row>
    <row r="5" ht="25.15" customHeight="1" spans="1:19">
      <c r="A5" s="106">
        <v>971</v>
      </c>
      <c r="B5" s="107" t="s">
        <v>61</v>
      </c>
      <c r="C5" s="68">
        <v>4342491.94</v>
      </c>
      <c r="D5" s="68">
        <f>SUM(E5:R5)</f>
        <v>137899.25</v>
      </c>
      <c r="E5" s="68">
        <v>434.25</v>
      </c>
      <c r="F5" s="68"/>
      <c r="G5" s="68">
        <v>22</v>
      </c>
      <c r="H5" s="68"/>
      <c r="I5" s="68"/>
      <c r="J5" s="68"/>
      <c r="K5" s="68">
        <v>75</v>
      </c>
      <c r="L5" s="68"/>
      <c r="M5" s="68"/>
      <c r="N5" s="68"/>
      <c r="O5" s="68">
        <v>80300</v>
      </c>
      <c r="P5" s="68">
        <v>10086</v>
      </c>
      <c r="Q5" s="68">
        <v>46982</v>
      </c>
      <c r="R5" s="68"/>
      <c r="S5" s="60"/>
    </row>
    <row r="6" ht="25.15" customHeight="1" spans="1:19">
      <c r="A6" s="62"/>
      <c r="B6" s="88"/>
      <c r="C6" s="61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0"/>
    </row>
    <row r="7" ht="25.15" customHeight="1" spans="1:19">
      <c r="A7" s="62"/>
      <c r="B7" s="62"/>
      <c r="C7" s="61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0"/>
    </row>
    <row r="8" ht="25.15" customHeight="1" spans="1:19">
      <c r="A8" s="62"/>
      <c r="B8" s="62"/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0"/>
    </row>
    <row r="9" ht="11.25" customHeight="1" spans="1:19">
      <c r="A9" s="60"/>
      <c r="B9" s="60"/>
      <c r="C9" s="108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57"/>
    </row>
  </sheetData>
  <mergeCells count="14">
    <mergeCell ref="A1:R1"/>
    <mergeCell ref="A2:B2"/>
    <mergeCell ref="Q2:R2"/>
    <mergeCell ref="F3:K3"/>
    <mergeCell ref="L3:N3"/>
    <mergeCell ref="A3:A4"/>
    <mergeCell ref="B3:B4"/>
    <mergeCell ref="C3:C4"/>
    <mergeCell ref="D3:D4"/>
    <mergeCell ref="E3:E4"/>
    <mergeCell ref="O3:O4"/>
    <mergeCell ref="P3:P4"/>
    <mergeCell ref="Q3:Q4"/>
    <mergeCell ref="R3:R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08"/>
  <sheetViews>
    <sheetView workbookViewId="0">
      <selection activeCell="F71" sqref="F71"/>
    </sheetView>
  </sheetViews>
  <sheetFormatPr defaultColWidth="9" defaultRowHeight="13.5"/>
  <cols>
    <col min="1" max="1" width="4.625" style="90" customWidth="1"/>
    <col min="2" max="2" width="7" style="90" customWidth="1"/>
    <col min="3" max="3" width="5.875" style="90" customWidth="1"/>
    <col min="4" max="4" width="2.875" style="90" customWidth="1"/>
    <col min="5" max="5" width="2.625" style="90" customWidth="1"/>
    <col min="6" max="6" width="13.375" style="91" customWidth="1"/>
    <col min="7" max="7" width="9" style="91" hidden="1" customWidth="1"/>
    <col min="8" max="8" width="11.125" style="91" customWidth="1"/>
    <col min="9" max="9" width="10.125" style="91" customWidth="1"/>
    <col min="10" max="10" width="9.125" style="91" customWidth="1"/>
    <col min="11" max="11" width="9.25" style="91" customWidth="1"/>
    <col min="12" max="12" width="7.625" style="91" customWidth="1"/>
    <col min="13" max="13" width="10.625" style="91" customWidth="1"/>
    <col min="14" max="14" width="7.375" style="91" customWidth="1"/>
    <col min="15" max="15" width="9" style="91" customWidth="1"/>
    <col min="16" max="16" width="8.5" style="91" customWidth="1"/>
    <col min="17" max="17" width="9" style="91" customWidth="1"/>
    <col min="18" max="18" width="8.625" style="91" customWidth="1"/>
    <col min="19" max="19" width="8.375" style="91" customWidth="1"/>
    <col min="20" max="21" width="5.75" style="91" customWidth="1"/>
    <col min="22" max="22" width="4.5" style="91" customWidth="1"/>
    <col min="23" max="23" width="9" style="91" hidden="1" customWidth="1"/>
    <col min="24" max="24" width="2" style="91" customWidth="1"/>
    <col min="25" max="16384" width="9" style="91"/>
  </cols>
  <sheetData>
    <row r="1" ht="18.75" customHeight="1" spans="1:24">
      <c r="A1" s="92"/>
      <c r="B1" s="92"/>
      <c r="C1" s="92"/>
      <c r="D1" s="92"/>
      <c r="E1" s="92"/>
      <c r="F1" s="93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102"/>
      <c r="U1" s="102"/>
      <c r="V1" s="102"/>
      <c r="W1" s="93"/>
      <c r="X1" s="93"/>
    </row>
    <row r="2" ht="25.9" customHeight="1" spans="1:24">
      <c r="A2" s="95" t="s">
        <v>62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3"/>
      <c r="X2" s="93"/>
    </row>
    <row r="3" ht="21.6" customHeight="1" spans="1:24">
      <c r="A3" s="96" t="s">
        <v>63</v>
      </c>
      <c r="B3" s="96"/>
      <c r="C3" s="96"/>
      <c r="D3" s="96"/>
      <c r="E3" s="96"/>
      <c r="F3" s="96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03" t="s">
        <v>43</v>
      </c>
      <c r="T3" s="103"/>
      <c r="U3" s="103"/>
      <c r="V3" s="103"/>
      <c r="W3" s="93"/>
      <c r="X3" s="93"/>
    </row>
    <row r="4" ht="20.25" customHeight="1" spans="1:24">
      <c r="A4" s="63" t="s">
        <v>44</v>
      </c>
      <c r="B4" s="63" t="s">
        <v>64</v>
      </c>
      <c r="C4" s="63" t="s">
        <v>64</v>
      </c>
      <c r="D4" s="63"/>
      <c r="E4" s="63"/>
      <c r="F4" s="97" t="s">
        <v>65</v>
      </c>
      <c r="G4" s="97" t="s">
        <v>66</v>
      </c>
      <c r="H4" s="97" t="s">
        <v>67</v>
      </c>
      <c r="I4" s="97" t="s">
        <v>68</v>
      </c>
      <c r="J4" s="97"/>
      <c r="K4" s="97"/>
      <c r="L4" s="97"/>
      <c r="M4" s="97" t="s">
        <v>69</v>
      </c>
      <c r="N4" s="97"/>
      <c r="O4" s="97"/>
      <c r="P4" s="97"/>
      <c r="Q4" s="97"/>
      <c r="R4" s="97"/>
      <c r="S4" s="97"/>
      <c r="T4" s="97" t="s">
        <v>70</v>
      </c>
      <c r="U4" s="97" t="s">
        <v>71</v>
      </c>
      <c r="V4" s="97" t="s">
        <v>72</v>
      </c>
      <c r="W4" s="104"/>
      <c r="X4" s="93"/>
    </row>
    <row r="5" ht="36.75" customHeight="1" spans="1:24">
      <c r="A5" s="63"/>
      <c r="B5" s="63"/>
      <c r="C5" s="63" t="s">
        <v>73</v>
      </c>
      <c r="D5" s="63" t="s">
        <v>74</v>
      </c>
      <c r="E5" s="63" t="s">
        <v>75</v>
      </c>
      <c r="F5" s="97"/>
      <c r="G5" s="97"/>
      <c r="H5" s="97"/>
      <c r="I5" s="97" t="s">
        <v>76</v>
      </c>
      <c r="J5" s="97" t="s">
        <v>77</v>
      </c>
      <c r="K5" s="97" t="s">
        <v>78</v>
      </c>
      <c r="L5" s="97" t="s">
        <v>79</v>
      </c>
      <c r="M5" s="97" t="s">
        <v>76</v>
      </c>
      <c r="N5" s="97" t="s">
        <v>80</v>
      </c>
      <c r="O5" s="97" t="s">
        <v>81</v>
      </c>
      <c r="P5" s="97" t="s">
        <v>82</v>
      </c>
      <c r="Q5" s="97" t="s">
        <v>83</v>
      </c>
      <c r="R5" s="97" t="s">
        <v>84</v>
      </c>
      <c r="S5" s="97" t="s">
        <v>85</v>
      </c>
      <c r="T5" s="97"/>
      <c r="U5" s="97"/>
      <c r="V5" s="97"/>
      <c r="W5" s="104"/>
      <c r="X5" s="93"/>
    </row>
    <row r="6" s="89" customFormat="1" ht="24.95" customHeight="1" spans="1:24">
      <c r="A6" s="98">
        <v>971</v>
      </c>
      <c r="B6" s="99" t="s">
        <v>76</v>
      </c>
      <c r="C6" s="63"/>
      <c r="D6" s="63"/>
      <c r="E6" s="63"/>
      <c r="F6" s="64"/>
      <c r="G6" s="64"/>
      <c r="H6" s="67">
        <f>I6+M6</f>
        <v>137899.25</v>
      </c>
      <c r="I6" s="67">
        <f>SUM(J6:L6)</f>
        <v>5050.73</v>
      </c>
      <c r="J6" s="67">
        <f>J7+J30+J36+J39+J49+J59+J71+J88+J91+J94+J97+J100+J103</f>
        <v>4726.46</v>
      </c>
      <c r="K6" s="67">
        <f>K7+K30+K36+K39+K49+K59+K71+K88+K91+K94+K97+K100+K103</f>
        <v>324.27</v>
      </c>
      <c r="L6" s="67">
        <v>0</v>
      </c>
      <c r="M6" s="100">
        <f>SUM(N6:S6)</f>
        <v>132848.52</v>
      </c>
      <c r="N6" s="67">
        <f t="shared" ref="N6:S6" si="0">N7+N30+N36+N39+N49+N59+N71+N88+N91+N94+N97+N100+N103+N64+N108</f>
        <v>3957.8</v>
      </c>
      <c r="O6" s="67">
        <f t="shared" si="0"/>
        <v>96204</v>
      </c>
      <c r="P6" s="67">
        <f t="shared" si="0"/>
        <v>31842.33</v>
      </c>
      <c r="Q6" s="67">
        <f t="shared" si="0"/>
        <v>15</v>
      </c>
      <c r="R6" s="67">
        <f t="shared" si="0"/>
        <v>0</v>
      </c>
      <c r="S6" s="67">
        <f t="shared" si="0"/>
        <v>829.39</v>
      </c>
      <c r="T6" s="100"/>
      <c r="U6" s="100"/>
      <c r="V6" s="100"/>
      <c r="W6" s="104"/>
      <c r="X6" s="93"/>
    </row>
    <row r="7" s="89" customFormat="1" ht="20.25" customHeight="1" spans="1:24">
      <c r="A7" s="98">
        <v>971</v>
      </c>
      <c r="B7" s="99" t="s">
        <v>86</v>
      </c>
      <c r="C7" s="63">
        <v>201</v>
      </c>
      <c r="D7" s="63"/>
      <c r="E7" s="63"/>
      <c r="F7" s="64" t="s">
        <v>87</v>
      </c>
      <c r="G7" s="64"/>
      <c r="H7" s="67">
        <f>I7+M7</f>
        <v>6950.07</v>
      </c>
      <c r="I7" s="67">
        <f>SUM(J7:L7)</f>
        <v>5050.73</v>
      </c>
      <c r="J7" s="100">
        <f>J8</f>
        <v>4726.46</v>
      </c>
      <c r="K7" s="100">
        <f>K8</f>
        <v>324.27</v>
      </c>
      <c r="L7" s="100">
        <v>0</v>
      </c>
      <c r="M7" s="100">
        <f>SUM(N7:S7)</f>
        <v>1899.34</v>
      </c>
      <c r="N7" s="100">
        <f>N8+N13+N16+N18+N20+N22+N24+N28+N26</f>
        <v>1889.34</v>
      </c>
      <c r="O7" s="100">
        <f>O8+O13+O16+O18+O20+O22+O24+O28+O26</f>
        <v>0</v>
      </c>
      <c r="P7" s="100">
        <f>P8+P13+P16+P18+P20+P22+P24+P28+P26</f>
        <v>10</v>
      </c>
      <c r="Q7" s="100">
        <f>Q8+Q13+Q16+Q18+Q20+Q22+Q24+Q28+Q26</f>
        <v>0</v>
      </c>
      <c r="R7" s="67">
        <f t="shared" ref="R7:R59" si="1">R8+R31+R37+R40+R50+R60+R72+R89+R92+R95+R98+R101+R104+R65+R109</f>
        <v>0</v>
      </c>
      <c r="S7" s="100">
        <v>0</v>
      </c>
      <c r="T7" s="100"/>
      <c r="U7" s="100"/>
      <c r="V7" s="100"/>
      <c r="W7" s="104"/>
      <c r="X7" s="93"/>
    </row>
    <row r="8" s="89" customFormat="1" ht="26" customHeight="1" spans="1:24">
      <c r="A8" s="98">
        <v>971</v>
      </c>
      <c r="B8" s="99" t="s">
        <v>88</v>
      </c>
      <c r="C8" s="63">
        <v>201</v>
      </c>
      <c r="D8" s="63">
        <v>3</v>
      </c>
      <c r="E8" s="63"/>
      <c r="F8" s="64" t="s">
        <v>89</v>
      </c>
      <c r="G8" s="64"/>
      <c r="H8" s="67">
        <f>I8+M8</f>
        <v>5825.99</v>
      </c>
      <c r="I8" s="67">
        <f>SUM(J8:L8)</f>
        <v>5050.73</v>
      </c>
      <c r="J8" s="100">
        <f>SUM(J9:J12)</f>
        <v>4726.46</v>
      </c>
      <c r="K8" s="100">
        <f>SUM(K9:K12)</f>
        <v>324.27</v>
      </c>
      <c r="L8" s="100">
        <v>0</v>
      </c>
      <c r="M8" s="100">
        <f>SUM(N8:S8)</f>
        <v>775.26</v>
      </c>
      <c r="N8" s="100">
        <f>SUM(N9:N12)</f>
        <v>775.26</v>
      </c>
      <c r="O8" s="100">
        <v>0</v>
      </c>
      <c r="P8" s="100">
        <v>0</v>
      </c>
      <c r="Q8" s="100">
        <v>0</v>
      </c>
      <c r="R8" s="67">
        <f t="shared" si="1"/>
        <v>0</v>
      </c>
      <c r="S8" s="100">
        <v>0</v>
      </c>
      <c r="T8" s="100"/>
      <c r="U8" s="100"/>
      <c r="V8" s="100"/>
      <c r="W8" s="104"/>
      <c r="X8" s="93"/>
    </row>
    <row r="9" s="89" customFormat="1" ht="20.25" customHeight="1" spans="1:24">
      <c r="A9" s="98">
        <v>971</v>
      </c>
      <c r="B9" s="99" t="s">
        <v>90</v>
      </c>
      <c r="C9" s="63">
        <v>201</v>
      </c>
      <c r="D9" s="63">
        <v>3</v>
      </c>
      <c r="E9" s="63">
        <v>1</v>
      </c>
      <c r="F9" s="64" t="s">
        <v>91</v>
      </c>
      <c r="G9" s="64"/>
      <c r="H9" s="67">
        <f>I9+M9</f>
        <v>5499.63</v>
      </c>
      <c r="I9" s="67">
        <f>SUM(J9:L9)</f>
        <v>5050.73</v>
      </c>
      <c r="J9" s="100">
        <v>4726.46</v>
      </c>
      <c r="K9" s="100">
        <v>324.27</v>
      </c>
      <c r="L9" s="100">
        <v>0</v>
      </c>
      <c r="M9" s="100">
        <f>SUM(N9:S9)</f>
        <v>448.9</v>
      </c>
      <c r="N9" s="100">
        <v>448.9</v>
      </c>
      <c r="O9" s="100">
        <v>0</v>
      </c>
      <c r="P9" s="100">
        <v>0</v>
      </c>
      <c r="Q9" s="100">
        <v>0</v>
      </c>
      <c r="R9" s="67">
        <f t="shared" si="1"/>
        <v>0</v>
      </c>
      <c r="S9" s="100">
        <v>0</v>
      </c>
      <c r="T9" s="100"/>
      <c r="U9" s="100"/>
      <c r="V9" s="100"/>
      <c r="W9" s="104"/>
      <c r="X9" s="93"/>
    </row>
    <row r="10" s="89" customFormat="1" ht="20.25" customHeight="1" spans="1:24">
      <c r="A10" s="98">
        <v>971</v>
      </c>
      <c r="B10" s="99" t="s">
        <v>92</v>
      </c>
      <c r="C10" s="63">
        <v>201</v>
      </c>
      <c r="D10" s="63">
        <v>3</v>
      </c>
      <c r="E10" s="63">
        <v>2</v>
      </c>
      <c r="F10" s="64" t="s">
        <v>93</v>
      </c>
      <c r="G10" s="64"/>
      <c r="H10" s="67">
        <f t="shared" ref="H10:H27" si="2">I10+M10</f>
        <v>142.9</v>
      </c>
      <c r="I10" s="67">
        <f t="shared" ref="I10:I20" si="3">SUM(J10:L10)</f>
        <v>0</v>
      </c>
      <c r="J10" s="100">
        <v>0</v>
      </c>
      <c r="K10" s="100">
        <v>0</v>
      </c>
      <c r="L10" s="100">
        <v>0</v>
      </c>
      <c r="M10" s="100">
        <f t="shared" ref="M10:M27" si="4">SUM(N10:S10)</f>
        <v>142.9</v>
      </c>
      <c r="N10" s="101">
        <v>142.9</v>
      </c>
      <c r="O10" s="100">
        <v>0</v>
      </c>
      <c r="P10" s="100">
        <v>0</v>
      </c>
      <c r="Q10" s="100">
        <v>0</v>
      </c>
      <c r="R10" s="67">
        <f t="shared" si="1"/>
        <v>0</v>
      </c>
      <c r="S10" s="100">
        <v>0</v>
      </c>
      <c r="T10" s="100"/>
      <c r="U10" s="100"/>
      <c r="V10" s="100"/>
      <c r="W10" s="104"/>
      <c r="X10" s="93"/>
    </row>
    <row r="11" s="89" customFormat="1" ht="20.25" customHeight="1" spans="1:24">
      <c r="A11" s="98">
        <v>971</v>
      </c>
      <c r="B11" s="99" t="s">
        <v>94</v>
      </c>
      <c r="C11" s="63">
        <v>201</v>
      </c>
      <c r="D11" s="63">
        <v>3</v>
      </c>
      <c r="E11" s="63">
        <v>3</v>
      </c>
      <c r="F11" s="64" t="s">
        <v>95</v>
      </c>
      <c r="G11" s="64"/>
      <c r="H11" s="67">
        <f t="shared" si="2"/>
        <v>176.46</v>
      </c>
      <c r="I11" s="67">
        <f t="shared" si="3"/>
        <v>0</v>
      </c>
      <c r="J11" s="100">
        <v>0</v>
      </c>
      <c r="K11" s="100">
        <v>0</v>
      </c>
      <c r="L11" s="100">
        <v>0</v>
      </c>
      <c r="M11" s="100">
        <f t="shared" si="4"/>
        <v>176.46</v>
      </c>
      <c r="N11" s="101">
        <v>176.46</v>
      </c>
      <c r="O11" s="100">
        <v>0</v>
      </c>
      <c r="P11" s="100">
        <v>0</v>
      </c>
      <c r="Q11" s="100">
        <v>0</v>
      </c>
      <c r="R11" s="67">
        <f t="shared" si="1"/>
        <v>0</v>
      </c>
      <c r="S11" s="100">
        <v>0</v>
      </c>
      <c r="T11" s="100"/>
      <c r="U11" s="100"/>
      <c r="V11" s="100"/>
      <c r="W11" s="104"/>
      <c r="X11" s="93"/>
    </row>
    <row r="12" s="89" customFormat="1" ht="20.25" customHeight="1" spans="1:24">
      <c r="A12" s="98">
        <v>971</v>
      </c>
      <c r="B12" s="99" t="s">
        <v>96</v>
      </c>
      <c r="C12" s="63">
        <v>201</v>
      </c>
      <c r="D12" s="63">
        <v>3</v>
      </c>
      <c r="E12" s="63">
        <v>6</v>
      </c>
      <c r="F12" s="64" t="s">
        <v>97</v>
      </c>
      <c r="G12" s="64"/>
      <c r="H12" s="67">
        <f t="shared" si="2"/>
        <v>7</v>
      </c>
      <c r="I12" s="67">
        <f t="shared" si="3"/>
        <v>0</v>
      </c>
      <c r="J12" s="100">
        <v>0</v>
      </c>
      <c r="K12" s="100">
        <v>0</v>
      </c>
      <c r="L12" s="100">
        <v>0</v>
      </c>
      <c r="M12" s="100">
        <f t="shared" si="4"/>
        <v>7</v>
      </c>
      <c r="N12" s="100">
        <v>7</v>
      </c>
      <c r="O12" s="100">
        <v>0</v>
      </c>
      <c r="P12" s="100">
        <v>0</v>
      </c>
      <c r="Q12" s="100">
        <v>0</v>
      </c>
      <c r="R12" s="67">
        <f t="shared" si="1"/>
        <v>0</v>
      </c>
      <c r="S12" s="100">
        <v>0</v>
      </c>
      <c r="T12" s="100"/>
      <c r="U12" s="100"/>
      <c r="V12" s="100"/>
      <c r="W12" s="104"/>
      <c r="X12" s="93"/>
    </row>
    <row r="13" s="89" customFormat="1" ht="20.25" customHeight="1" spans="1:24">
      <c r="A13" s="98">
        <v>971</v>
      </c>
      <c r="B13" s="99" t="s">
        <v>98</v>
      </c>
      <c r="C13" s="63">
        <v>201</v>
      </c>
      <c r="D13" s="63">
        <v>4</v>
      </c>
      <c r="E13" s="63"/>
      <c r="F13" s="64" t="s">
        <v>99</v>
      </c>
      <c r="G13" s="64"/>
      <c r="H13" s="67">
        <f t="shared" si="2"/>
        <v>27.4</v>
      </c>
      <c r="I13" s="67">
        <f t="shared" si="3"/>
        <v>0</v>
      </c>
      <c r="J13" s="100">
        <v>0</v>
      </c>
      <c r="K13" s="100">
        <v>0</v>
      </c>
      <c r="L13" s="100">
        <v>0</v>
      </c>
      <c r="M13" s="100">
        <f t="shared" si="4"/>
        <v>27.4</v>
      </c>
      <c r="N13" s="100">
        <f>SUM(N14:N15)</f>
        <v>17.4</v>
      </c>
      <c r="O13" s="100">
        <f>SUM(O14:O15)</f>
        <v>0</v>
      </c>
      <c r="P13" s="100">
        <f>SUM(P14:P15)</f>
        <v>10</v>
      </c>
      <c r="Q13" s="100">
        <v>0</v>
      </c>
      <c r="R13" s="67">
        <f t="shared" si="1"/>
        <v>0</v>
      </c>
      <c r="S13" s="100">
        <v>0</v>
      </c>
      <c r="T13" s="100"/>
      <c r="U13" s="100"/>
      <c r="V13" s="100"/>
      <c r="W13" s="104"/>
      <c r="X13" s="93"/>
    </row>
    <row r="14" s="89" customFormat="1" ht="20.25" customHeight="1" spans="1:24">
      <c r="A14" s="98">
        <v>971</v>
      </c>
      <c r="B14" s="99" t="s">
        <v>100</v>
      </c>
      <c r="C14" s="63">
        <v>201</v>
      </c>
      <c r="D14" s="63">
        <v>4</v>
      </c>
      <c r="E14" s="63">
        <v>2</v>
      </c>
      <c r="F14" s="64" t="s">
        <v>93</v>
      </c>
      <c r="G14" s="64"/>
      <c r="H14" s="67">
        <f t="shared" si="2"/>
        <v>13</v>
      </c>
      <c r="I14" s="67">
        <f t="shared" si="3"/>
        <v>0</v>
      </c>
      <c r="J14" s="100">
        <v>0</v>
      </c>
      <c r="K14" s="100">
        <v>0</v>
      </c>
      <c r="L14" s="100">
        <v>0</v>
      </c>
      <c r="M14" s="100">
        <f t="shared" si="4"/>
        <v>13</v>
      </c>
      <c r="N14" s="100">
        <v>3</v>
      </c>
      <c r="O14" s="100">
        <v>0</v>
      </c>
      <c r="P14" s="100">
        <v>10</v>
      </c>
      <c r="Q14" s="100">
        <v>0</v>
      </c>
      <c r="R14" s="67">
        <f t="shared" si="1"/>
        <v>0</v>
      </c>
      <c r="S14" s="100">
        <v>0</v>
      </c>
      <c r="T14" s="100"/>
      <c r="U14" s="100"/>
      <c r="V14" s="100"/>
      <c r="W14" s="104"/>
      <c r="X14" s="93"/>
    </row>
    <row r="15" s="89" customFormat="1" ht="20.25" customHeight="1" spans="1:24">
      <c r="A15" s="98">
        <v>971</v>
      </c>
      <c r="B15" s="99" t="s">
        <v>101</v>
      </c>
      <c r="C15" s="63">
        <v>201</v>
      </c>
      <c r="D15" s="63">
        <v>4</v>
      </c>
      <c r="E15" s="63" t="s">
        <v>102</v>
      </c>
      <c r="F15" s="64" t="s">
        <v>103</v>
      </c>
      <c r="G15" s="64"/>
      <c r="H15" s="67">
        <f t="shared" si="2"/>
        <v>14.4</v>
      </c>
      <c r="I15" s="67">
        <f t="shared" si="3"/>
        <v>0</v>
      </c>
      <c r="J15" s="100">
        <v>0</v>
      </c>
      <c r="K15" s="100">
        <v>0</v>
      </c>
      <c r="L15" s="100">
        <v>0</v>
      </c>
      <c r="M15" s="100">
        <f t="shared" si="4"/>
        <v>14.4</v>
      </c>
      <c r="N15" s="100">
        <v>14.4</v>
      </c>
      <c r="O15" s="100">
        <v>0</v>
      </c>
      <c r="P15" s="100">
        <v>0</v>
      </c>
      <c r="Q15" s="100">
        <v>0</v>
      </c>
      <c r="R15" s="67">
        <f t="shared" si="1"/>
        <v>0</v>
      </c>
      <c r="S15" s="100">
        <v>0</v>
      </c>
      <c r="T15" s="100"/>
      <c r="U15" s="100"/>
      <c r="V15" s="100"/>
      <c r="W15" s="104"/>
      <c r="X15" s="93"/>
    </row>
    <row r="16" s="89" customFormat="1" ht="20.25" customHeight="1" spans="1:24">
      <c r="A16" s="98">
        <v>971</v>
      </c>
      <c r="B16" s="99" t="s">
        <v>104</v>
      </c>
      <c r="C16" s="63">
        <v>201</v>
      </c>
      <c r="D16" s="63">
        <v>5</v>
      </c>
      <c r="E16" s="63"/>
      <c r="F16" s="64" t="s">
        <v>105</v>
      </c>
      <c r="G16" s="64"/>
      <c r="H16" s="67">
        <f t="shared" si="2"/>
        <v>30</v>
      </c>
      <c r="I16" s="67">
        <f t="shared" si="3"/>
        <v>0</v>
      </c>
      <c r="J16" s="100">
        <v>0</v>
      </c>
      <c r="K16" s="100">
        <v>0</v>
      </c>
      <c r="L16" s="100">
        <v>0</v>
      </c>
      <c r="M16" s="100">
        <f t="shared" si="4"/>
        <v>30</v>
      </c>
      <c r="N16" s="100">
        <v>30</v>
      </c>
      <c r="O16" s="100">
        <v>0</v>
      </c>
      <c r="P16" s="100">
        <v>0</v>
      </c>
      <c r="Q16" s="100">
        <v>0</v>
      </c>
      <c r="R16" s="67">
        <f t="shared" si="1"/>
        <v>0</v>
      </c>
      <c r="S16" s="100">
        <v>0</v>
      </c>
      <c r="T16" s="100"/>
      <c r="U16" s="100"/>
      <c r="V16" s="100"/>
      <c r="W16" s="104"/>
      <c r="X16" s="93"/>
    </row>
    <row r="17" s="89" customFormat="1" ht="20.25" customHeight="1" spans="1:24">
      <c r="A17" s="98">
        <v>971</v>
      </c>
      <c r="B17" s="99" t="s">
        <v>106</v>
      </c>
      <c r="C17" s="63">
        <v>201</v>
      </c>
      <c r="D17" s="63">
        <v>5</v>
      </c>
      <c r="E17" s="63">
        <v>5</v>
      </c>
      <c r="F17" s="64" t="s">
        <v>107</v>
      </c>
      <c r="G17" s="64"/>
      <c r="H17" s="67">
        <f t="shared" si="2"/>
        <v>30</v>
      </c>
      <c r="I17" s="67">
        <f t="shared" si="3"/>
        <v>0</v>
      </c>
      <c r="J17" s="100">
        <v>0</v>
      </c>
      <c r="K17" s="100">
        <v>0</v>
      </c>
      <c r="L17" s="100">
        <v>0</v>
      </c>
      <c r="M17" s="100">
        <f t="shared" si="4"/>
        <v>30</v>
      </c>
      <c r="N17" s="100">
        <v>30</v>
      </c>
      <c r="O17" s="100">
        <v>0</v>
      </c>
      <c r="P17" s="100">
        <v>0</v>
      </c>
      <c r="Q17" s="100">
        <v>0</v>
      </c>
      <c r="R17" s="67">
        <f t="shared" si="1"/>
        <v>0</v>
      </c>
      <c r="S17" s="100">
        <v>0</v>
      </c>
      <c r="T17" s="100"/>
      <c r="U17" s="100"/>
      <c r="V17" s="100"/>
      <c r="W17" s="104"/>
      <c r="X17" s="93"/>
    </row>
    <row r="18" s="89" customFormat="1" ht="20.25" customHeight="1" spans="1:24">
      <c r="A18" s="98">
        <v>971</v>
      </c>
      <c r="B18" s="99" t="s">
        <v>108</v>
      </c>
      <c r="C18" s="63">
        <v>201</v>
      </c>
      <c r="D18" s="63">
        <v>6</v>
      </c>
      <c r="E18" s="63"/>
      <c r="F18" s="64" t="s">
        <v>109</v>
      </c>
      <c r="G18" s="64"/>
      <c r="H18" s="67">
        <f t="shared" si="2"/>
        <v>315</v>
      </c>
      <c r="I18" s="67">
        <f t="shared" si="3"/>
        <v>0</v>
      </c>
      <c r="J18" s="100">
        <v>0</v>
      </c>
      <c r="K18" s="100">
        <v>0</v>
      </c>
      <c r="L18" s="100">
        <v>0</v>
      </c>
      <c r="M18" s="100">
        <f t="shared" si="4"/>
        <v>315</v>
      </c>
      <c r="N18" s="100">
        <v>315</v>
      </c>
      <c r="O18" s="100">
        <v>0</v>
      </c>
      <c r="P18" s="100">
        <v>0</v>
      </c>
      <c r="Q18" s="100">
        <v>0</v>
      </c>
      <c r="R18" s="67">
        <f t="shared" si="1"/>
        <v>0</v>
      </c>
      <c r="S18" s="100">
        <v>0</v>
      </c>
      <c r="T18" s="100"/>
      <c r="U18" s="100"/>
      <c r="V18" s="100"/>
      <c r="W18" s="104"/>
      <c r="X18" s="93"/>
    </row>
    <row r="19" s="89" customFormat="1" ht="20.25" customHeight="1" spans="1:24">
      <c r="A19" s="98">
        <v>971</v>
      </c>
      <c r="B19" s="99" t="s">
        <v>110</v>
      </c>
      <c r="C19" s="63">
        <v>201</v>
      </c>
      <c r="D19" s="63">
        <v>6</v>
      </c>
      <c r="E19" s="63">
        <v>2</v>
      </c>
      <c r="F19" s="64" t="s">
        <v>93</v>
      </c>
      <c r="G19" s="64"/>
      <c r="H19" s="67">
        <f t="shared" si="2"/>
        <v>315</v>
      </c>
      <c r="I19" s="67">
        <f t="shared" si="3"/>
        <v>0</v>
      </c>
      <c r="J19" s="100">
        <v>0</v>
      </c>
      <c r="K19" s="100">
        <v>0</v>
      </c>
      <c r="L19" s="100">
        <v>0</v>
      </c>
      <c r="M19" s="100">
        <f t="shared" si="4"/>
        <v>315</v>
      </c>
      <c r="N19" s="100">
        <v>315</v>
      </c>
      <c r="O19" s="100">
        <v>0</v>
      </c>
      <c r="P19" s="100">
        <v>0</v>
      </c>
      <c r="Q19" s="100">
        <v>0</v>
      </c>
      <c r="R19" s="67">
        <f t="shared" si="1"/>
        <v>0</v>
      </c>
      <c r="S19" s="100">
        <v>0</v>
      </c>
      <c r="T19" s="100"/>
      <c r="U19" s="100"/>
      <c r="V19" s="100"/>
      <c r="W19" s="104"/>
      <c r="X19" s="93"/>
    </row>
    <row r="20" s="89" customFormat="1" ht="20.25" customHeight="1" spans="1:24">
      <c r="A20" s="98">
        <v>971</v>
      </c>
      <c r="B20" s="99" t="s">
        <v>111</v>
      </c>
      <c r="C20" s="63">
        <v>201</v>
      </c>
      <c r="D20" s="63">
        <v>11</v>
      </c>
      <c r="E20" s="63"/>
      <c r="F20" s="64" t="s">
        <v>112</v>
      </c>
      <c r="G20" s="64"/>
      <c r="H20" s="67">
        <f t="shared" si="2"/>
        <v>2</v>
      </c>
      <c r="I20" s="67">
        <f t="shared" si="3"/>
        <v>0</v>
      </c>
      <c r="J20" s="100">
        <v>0</v>
      </c>
      <c r="K20" s="100">
        <v>0</v>
      </c>
      <c r="L20" s="100">
        <v>0</v>
      </c>
      <c r="M20" s="100">
        <f t="shared" si="4"/>
        <v>2</v>
      </c>
      <c r="N20" s="100">
        <v>2</v>
      </c>
      <c r="O20" s="100">
        <v>0</v>
      </c>
      <c r="P20" s="100">
        <v>0</v>
      </c>
      <c r="Q20" s="100">
        <v>0</v>
      </c>
      <c r="R20" s="67">
        <f t="shared" si="1"/>
        <v>0</v>
      </c>
      <c r="S20" s="100">
        <v>0</v>
      </c>
      <c r="T20" s="100"/>
      <c r="U20" s="100"/>
      <c r="V20" s="100"/>
      <c r="W20" s="104"/>
      <c r="X20" s="93"/>
    </row>
    <row r="21" s="89" customFormat="1" ht="20.25" customHeight="1" spans="1:24">
      <c r="A21" s="98">
        <v>971</v>
      </c>
      <c r="B21" s="99" t="s">
        <v>113</v>
      </c>
      <c r="C21" s="63">
        <v>201</v>
      </c>
      <c r="D21" s="63">
        <v>11</v>
      </c>
      <c r="E21" s="63">
        <v>2</v>
      </c>
      <c r="F21" s="64" t="s">
        <v>93</v>
      </c>
      <c r="G21" s="64"/>
      <c r="H21" s="67">
        <f t="shared" si="2"/>
        <v>2</v>
      </c>
      <c r="I21" s="67">
        <f t="shared" ref="I21:I27" si="5">SUM(J21:L21)</f>
        <v>0</v>
      </c>
      <c r="J21" s="100">
        <v>0</v>
      </c>
      <c r="K21" s="100">
        <v>0</v>
      </c>
      <c r="L21" s="100">
        <v>0</v>
      </c>
      <c r="M21" s="100">
        <f t="shared" si="4"/>
        <v>2</v>
      </c>
      <c r="N21" s="100">
        <v>2</v>
      </c>
      <c r="O21" s="100">
        <v>0</v>
      </c>
      <c r="P21" s="100">
        <v>0</v>
      </c>
      <c r="Q21" s="100">
        <v>0</v>
      </c>
      <c r="R21" s="67">
        <f t="shared" si="1"/>
        <v>0</v>
      </c>
      <c r="S21" s="100">
        <v>0</v>
      </c>
      <c r="T21" s="100"/>
      <c r="U21" s="100"/>
      <c r="V21" s="100"/>
      <c r="W21" s="104"/>
      <c r="X21" s="93"/>
    </row>
    <row r="22" s="89" customFormat="1" ht="20.25" customHeight="1" spans="1:24">
      <c r="A22" s="98">
        <v>971</v>
      </c>
      <c r="B22" s="99" t="s">
        <v>114</v>
      </c>
      <c r="C22" s="63">
        <v>201</v>
      </c>
      <c r="D22" s="63">
        <v>13</v>
      </c>
      <c r="E22" s="63"/>
      <c r="F22" s="64" t="s">
        <v>115</v>
      </c>
      <c r="G22" s="64"/>
      <c r="H22" s="67">
        <f t="shared" si="2"/>
        <v>542</v>
      </c>
      <c r="I22" s="67">
        <f t="shared" si="5"/>
        <v>0</v>
      </c>
      <c r="J22" s="100">
        <v>0</v>
      </c>
      <c r="K22" s="100">
        <v>0</v>
      </c>
      <c r="L22" s="100">
        <v>0</v>
      </c>
      <c r="M22" s="100">
        <f t="shared" si="4"/>
        <v>542</v>
      </c>
      <c r="N22" s="100">
        <v>542</v>
      </c>
      <c r="O22" s="100">
        <v>0</v>
      </c>
      <c r="P22" s="100">
        <v>0</v>
      </c>
      <c r="Q22" s="100">
        <v>0</v>
      </c>
      <c r="R22" s="67">
        <f t="shared" si="1"/>
        <v>0</v>
      </c>
      <c r="S22" s="100">
        <v>0</v>
      </c>
      <c r="T22" s="100"/>
      <c r="U22" s="100"/>
      <c r="V22" s="100"/>
      <c r="W22" s="104"/>
      <c r="X22" s="93"/>
    </row>
    <row r="23" s="89" customFormat="1" ht="20.25" customHeight="1" spans="1:24">
      <c r="A23" s="98">
        <v>971</v>
      </c>
      <c r="B23" s="99" t="s">
        <v>116</v>
      </c>
      <c r="C23" s="63">
        <v>201</v>
      </c>
      <c r="D23" s="63">
        <v>13</v>
      </c>
      <c r="E23" s="63">
        <v>8</v>
      </c>
      <c r="F23" s="64" t="s">
        <v>117</v>
      </c>
      <c r="G23" s="64"/>
      <c r="H23" s="67">
        <f t="shared" si="2"/>
        <v>542</v>
      </c>
      <c r="I23" s="67">
        <f t="shared" si="5"/>
        <v>0</v>
      </c>
      <c r="J23" s="100">
        <v>0</v>
      </c>
      <c r="K23" s="100">
        <v>0</v>
      </c>
      <c r="L23" s="100">
        <v>0</v>
      </c>
      <c r="M23" s="100">
        <f t="shared" si="4"/>
        <v>542</v>
      </c>
      <c r="N23" s="100">
        <v>542</v>
      </c>
      <c r="O23" s="100">
        <v>0</v>
      </c>
      <c r="P23" s="100">
        <v>0</v>
      </c>
      <c r="Q23" s="100">
        <v>0</v>
      </c>
      <c r="R23" s="67">
        <f t="shared" si="1"/>
        <v>0</v>
      </c>
      <c r="S23" s="100">
        <v>0</v>
      </c>
      <c r="T23" s="100"/>
      <c r="U23" s="100"/>
      <c r="V23" s="100"/>
      <c r="W23" s="104"/>
      <c r="X23" s="93"/>
    </row>
    <row r="24" s="89" customFormat="1" ht="20.25" customHeight="1" spans="1:24">
      <c r="A24" s="98">
        <v>971</v>
      </c>
      <c r="B24" s="99" t="s">
        <v>118</v>
      </c>
      <c r="C24" s="63">
        <v>201</v>
      </c>
      <c r="D24" s="63">
        <v>29</v>
      </c>
      <c r="E24" s="63"/>
      <c r="F24" s="64" t="s">
        <v>119</v>
      </c>
      <c r="G24" s="64"/>
      <c r="H24" s="67">
        <f t="shared" si="2"/>
        <v>217</v>
      </c>
      <c r="I24" s="67">
        <f t="shared" si="5"/>
        <v>16</v>
      </c>
      <c r="J24" s="100">
        <v>0</v>
      </c>
      <c r="K24" s="100">
        <v>0</v>
      </c>
      <c r="L24" s="100">
        <v>16</v>
      </c>
      <c r="M24" s="100">
        <f t="shared" si="4"/>
        <v>201</v>
      </c>
      <c r="N24" s="100">
        <v>201</v>
      </c>
      <c r="O24" s="100">
        <v>0</v>
      </c>
      <c r="P24" s="100">
        <v>0</v>
      </c>
      <c r="Q24" s="100">
        <v>0</v>
      </c>
      <c r="R24" s="67">
        <f t="shared" si="1"/>
        <v>0</v>
      </c>
      <c r="S24" s="100">
        <v>0</v>
      </c>
      <c r="T24" s="100"/>
      <c r="U24" s="100"/>
      <c r="V24" s="100"/>
      <c r="W24" s="104"/>
      <c r="X24" s="93"/>
    </row>
    <row r="25" s="89" customFormat="1" ht="20.25" customHeight="1" spans="1:24">
      <c r="A25" s="98">
        <v>971</v>
      </c>
      <c r="B25" s="99" t="s">
        <v>120</v>
      </c>
      <c r="C25" s="63">
        <v>201</v>
      </c>
      <c r="D25" s="63">
        <v>29</v>
      </c>
      <c r="E25" s="63">
        <v>2</v>
      </c>
      <c r="F25" s="64" t="s">
        <v>93</v>
      </c>
      <c r="G25" s="64"/>
      <c r="H25" s="67">
        <f t="shared" si="2"/>
        <v>201</v>
      </c>
      <c r="I25" s="67">
        <f t="shared" si="5"/>
        <v>0</v>
      </c>
      <c r="J25" s="100">
        <v>0</v>
      </c>
      <c r="K25" s="100">
        <v>0</v>
      </c>
      <c r="L25" s="100">
        <v>0</v>
      </c>
      <c r="M25" s="100">
        <f t="shared" si="4"/>
        <v>201</v>
      </c>
      <c r="N25" s="100">
        <v>201</v>
      </c>
      <c r="O25" s="100">
        <v>0</v>
      </c>
      <c r="P25" s="100">
        <v>0</v>
      </c>
      <c r="Q25" s="100">
        <v>0</v>
      </c>
      <c r="R25" s="67">
        <f t="shared" si="1"/>
        <v>0</v>
      </c>
      <c r="S25" s="100">
        <v>0</v>
      </c>
      <c r="T25" s="100"/>
      <c r="U25" s="100"/>
      <c r="V25" s="100"/>
      <c r="W25" s="104"/>
      <c r="X25" s="93"/>
    </row>
    <row r="26" s="89" customFormat="1" ht="20.25" customHeight="1" spans="1:24">
      <c r="A26" s="98">
        <v>971</v>
      </c>
      <c r="B26" s="99" t="s">
        <v>121</v>
      </c>
      <c r="C26" s="63">
        <v>201</v>
      </c>
      <c r="D26" s="63" t="s">
        <v>122</v>
      </c>
      <c r="E26" s="63"/>
      <c r="F26" s="64" t="s">
        <v>123</v>
      </c>
      <c r="G26" s="64"/>
      <c r="H26" s="67">
        <f t="shared" si="2"/>
        <v>1</v>
      </c>
      <c r="I26" s="67">
        <f t="shared" si="5"/>
        <v>0</v>
      </c>
      <c r="J26" s="100">
        <v>0</v>
      </c>
      <c r="K26" s="100">
        <v>0</v>
      </c>
      <c r="L26" s="100">
        <v>0</v>
      </c>
      <c r="M26" s="100">
        <f t="shared" si="4"/>
        <v>1</v>
      </c>
      <c r="N26" s="100">
        <f>N27</f>
        <v>1</v>
      </c>
      <c r="O26" s="100">
        <v>0</v>
      </c>
      <c r="P26" s="100">
        <v>0</v>
      </c>
      <c r="Q26" s="100">
        <v>0</v>
      </c>
      <c r="R26" s="67">
        <f t="shared" si="1"/>
        <v>0</v>
      </c>
      <c r="S26" s="100"/>
      <c r="T26" s="100"/>
      <c r="U26" s="100"/>
      <c r="V26" s="100"/>
      <c r="W26" s="104"/>
      <c r="X26" s="93"/>
    </row>
    <row r="27" s="89" customFormat="1" ht="20.25" customHeight="1" spans="1:24">
      <c r="A27" s="98">
        <v>971</v>
      </c>
      <c r="B27" s="99" t="s">
        <v>124</v>
      </c>
      <c r="C27" s="63">
        <v>201</v>
      </c>
      <c r="D27" s="63" t="s">
        <v>122</v>
      </c>
      <c r="E27" s="63" t="s">
        <v>125</v>
      </c>
      <c r="F27" s="64" t="s">
        <v>93</v>
      </c>
      <c r="G27" s="64"/>
      <c r="H27" s="67">
        <f t="shared" si="2"/>
        <v>1</v>
      </c>
      <c r="I27" s="67">
        <f t="shared" si="5"/>
        <v>0</v>
      </c>
      <c r="J27" s="100">
        <v>0</v>
      </c>
      <c r="K27" s="100">
        <v>0</v>
      </c>
      <c r="L27" s="100">
        <v>0</v>
      </c>
      <c r="M27" s="100">
        <f t="shared" si="4"/>
        <v>1</v>
      </c>
      <c r="N27" s="100">
        <v>1</v>
      </c>
      <c r="O27" s="100">
        <v>0</v>
      </c>
      <c r="P27" s="100">
        <v>0</v>
      </c>
      <c r="Q27" s="100">
        <v>0</v>
      </c>
      <c r="R27" s="67">
        <f t="shared" si="1"/>
        <v>0</v>
      </c>
      <c r="S27" s="100"/>
      <c r="T27" s="100"/>
      <c r="U27" s="100"/>
      <c r="V27" s="100"/>
      <c r="W27" s="104"/>
      <c r="X27" s="93"/>
    </row>
    <row r="28" s="89" customFormat="1" ht="20.25" customHeight="1" spans="1:24">
      <c r="A28" s="98">
        <v>971</v>
      </c>
      <c r="B28" s="99" t="s">
        <v>126</v>
      </c>
      <c r="C28" s="63">
        <v>201</v>
      </c>
      <c r="D28" s="63">
        <v>38</v>
      </c>
      <c r="E28" s="63"/>
      <c r="F28" s="64" t="s">
        <v>127</v>
      </c>
      <c r="G28" s="64"/>
      <c r="H28" s="67">
        <f t="shared" ref="H28:H48" si="6">I28+M28</f>
        <v>5.68</v>
      </c>
      <c r="I28" s="67">
        <f t="shared" ref="I28:I48" si="7">SUM(J28:L28)</f>
        <v>0</v>
      </c>
      <c r="J28" s="100">
        <v>0</v>
      </c>
      <c r="K28" s="100">
        <v>0</v>
      </c>
      <c r="L28" s="100">
        <v>0</v>
      </c>
      <c r="M28" s="100">
        <f t="shared" ref="M28:M39" si="8">SUM(N28:S28)</f>
        <v>5.68</v>
      </c>
      <c r="N28" s="100">
        <v>5.68</v>
      </c>
      <c r="O28" s="100">
        <v>0</v>
      </c>
      <c r="P28" s="100">
        <v>0</v>
      </c>
      <c r="Q28" s="100">
        <v>0</v>
      </c>
      <c r="R28" s="67">
        <f t="shared" si="1"/>
        <v>0</v>
      </c>
      <c r="S28" s="100">
        <v>0</v>
      </c>
      <c r="T28" s="100"/>
      <c r="U28" s="100"/>
      <c r="V28" s="100"/>
      <c r="W28" s="104"/>
      <c r="X28" s="93"/>
    </row>
    <row r="29" s="89" customFormat="1" ht="25" customHeight="1" spans="1:24">
      <c r="A29" s="98">
        <v>971</v>
      </c>
      <c r="B29" s="99" t="s">
        <v>128</v>
      </c>
      <c r="C29" s="63">
        <v>201</v>
      </c>
      <c r="D29" s="63">
        <v>38</v>
      </c>
      <c r="E29" s="63" t="s">
        <v>102</v>
      </c>
      <c r="F29" s="64" t="s">
        <v>129</v>
      </c>
      <c r="G29" s="64"/>
      <c r="H29" s="67">
        <f t="shared" si="6"/>
        <v>5.68</v>
      </c>
      <c r="I29" s="67">
        <f t="shared" si="7"/>
        <v>0</v>
      </c>
      <c r="J29" s="100">
        <v>0</v>
      </c>
      <c r="K29" s="100">
        <v>0</v>
      </c>
      <c r="L29" s="100">
        <v>0</v>
      </c>
      <c r="M29" s="100">
        <f t="shared" si="8"/>
        <v>5.68</v>
      </c>
      <c r="N29" s="100">
        <v>5.68</v>
      </c>
      <c r="O29" s="100">
        <v>0</v>
      </c>
      <c r="P29" s="100">
        <v>0</v>
      </c>
      <c r="Q29" s="100">
        <v>0</v>
      </c>
      <c r="R29" s="67">
        <f t="shared" si="1"/>
        <v>0</v>
      </c>
      <c r="S29" s="100">
        <v>0</v>
      </c>
      <c r="T29" s="100"/>
      <c r="U29" s="100"/>
      <c r="V29" s="100"/>
      <c r="W29" s="104"/>
      <c r="X29" s="93"/>
    </row>
    <row r="30" s="89" customFormat="1" ht="20.25" customHeight="1" spans="1:24">
      <c r="A30" s="98">
        <v>971</v>
      </c>
      <c r="B30" s="99" t="s">
        <v>130</v>
      </c>
      <c r="C30" s="63">
        <v>204</v>
      </c>
      <c r="D30" s="63"/>
      <c r="E30" s="63"/>
      <c r="F30" s="64" t="s">
        <v>131</v>
      </c>
      <c r="G30" s="64"/>
      <c r="H30" s="67">
        <f t="shared" si="6"/>
        <v>226.68</v>
      </c>
      <c r="I30" s="67">
        <f t="shared" si="7"/>
        <v>0</v>
      </c>
      <c r="J30" s="100">
        <v>0</v>
      </c>
      <c r="K30" s="100">
        <v>0</v>
      </c>
      <c r="L30" s="100">
        <v>0</v>
      </c>
      <c r="M30" s="100">
        <f t="shared" si="8"/>
        <v>226.68</v>
      </c>
      <c r="N30" s="100">
        <f>N31+N34</f>
        <v>226.68</v>
      </c>
      <c r="O30" s="100">
        <v>0</v>
      </c>
      <c r="P30" s="100">
        <v>0</v>
      </c>
      <c r="Q30" s="100">
        <v>0</v>
      </c>
      <c r="R30" s="67">
        <f t="shared" si="1"/>
        <v>0</v>
      </c>
      <c r="S30" s="100">
        <v>0</v>
      </c>
      <c r="T30" s="100"/>
      <c r="U30" s="100"/>
      <c r="V30" s="100"/>
      <c r="W30" s="104"/>
      <c r="X30" s="93"/>
    </row>
    <row r="31" s="89" customFormat="1" ht="20.25" customHeight="1" spans="1:24">
      <c r="A31" s="98">
        <v>971</v>
      </c>
      <c r="B31" s="99" t="s">
        <v>132</v>
      </c>
      <c r="C31" s="63">
        <v>204</v>
      </c>
      <c r="D31" s="63">
        <v>2</v>
      </c>
      <c r="E31" s="63"/>
      <c r="F31" s="64" t="s">
        <v>133</v>
      </c>
      <c r="G31" s="64"/>
      <c r="H31" s="67">
        <f t="shared" si="6"/>
        <v>221.68</v>
      </c>
      <c r="I31" s="67">
        <f t="shared" si="7"/>
        <v>0</v>
      </c>
      <c r="J31" s="100">
        <v>0</v>
      </c>
      <c r="K31" s="100">
        <v>0</v>
      </c>
      <c r="L31" s="100">
        <v>0</v>
      </c>
      <c r="M31" s="100">
        <f t="shared" si="8"/>
        <v>221.68</v>
      </c>
      <c r="N31" s="100">
        <f>N33+N32</f>
        <v>221.68</v>
      </c>
      <c r="O31" s="100">
        <v>0</v>
      </c>
      <c r="P31" s="100">
        <v>0</v>
      </c>
      <c r="Q31" s="100">
        <v>0</v>
      </c>
      <c r="R31" s="67">
        <f t="shared" si="1"/>
        <v>0</v>
      </c>
      <c r="S31" s="100">
        <v>0</v>
      </c>
      <c r="T31" s="100"/>
      <c r="U31" s="100"/>
      <c r="V31" s="100"/>
      <c r="W31" s="104"/>
      <c r="X31" s="93"/>
    </row>
    <row r="32" s="89" customFormat="1" ht="20.25" customHeight="1" spans="1:24">
      <c r="A32" s="98">
        <v>971</v>
      </c>
      <c r="B32" s="99" t="s">
        <v>134</v>
      </c>
      <c r="C32" s="63">
        <v>204</v>
      </c>
      <c r="D32" s="63">
        <v>2</v>
      </c>
      <c r="E32" s="63" t="s">
        <v>135</v>
      </c>
      <c r="F32" s="64" t="s">
        <v>136</v>
      </c>
      <c r="G32" s="64"/>
      <c r="H32" s="67">
        <f t="shared" si="6"/>
        <v>2</v>
      </c>
      <c r="I32" s="67">
        <f t="shared" si="7"/>
        <v>0</v>
      </c>
      <c r="J32" s="100">
        <v>0</v>
      </c>
      <c r="K32" s="100">
        <v>0</v>
      </c>
      <c r="L32" s="100">
        <v>0</v>
      </c>
      <c r="M32" s="100">
        <f t="shared" si="8"/>
        <v>2</v>
      </c>
      <c r="N32" s="100">
        <v>2</v>
      </c>
      <c r="O32" s="100">
        <v>0</v>
      </c>
      <c r="P32" s="100">
        <v>0</v>
      </c>
      <c r="Q32" s="100">
        <v>0</v>
      </c>
      <c r="R32" s="67">
        <f t="shared" si="1"/>
        <v>0</v>
      </c>
      <c r="S32" s="100">
        <v>0</v>
      </c>
      <c r="T32" s="100"/>
      <c r="U32" s="100"/>
      <c r="V32" s="100"/>
      <c r="W32" s="104"/>
      <c r="X32" s="93"/>
    </row>
    <row r="33" s="89" customFormat="1" ht="20.25" customHeight="1" spans="1:24">
      <c r="A33" s="98">
        <v>971</v>
      </c>
      <c r="B33" s="99" t="s">
        <v>137</v>
      </c>
      <c r="C33" s="63">
        <v>204</v>
      </c>
      <c r="D33" s="63">
        <v>2</v>
      </c>
      <c r="E33" s="63">
        <v>99</v>
      </c>
      <c r="F33" s="64" t="s">
        <v>138</v>
      </c>
      <c r="G33" s="64"/>
      <c r="H33" s="67">
        <f t="shared" si="6"/>
        <v>219.68</v>
      </c>
      <c r="I33" s="67">
        <f t="shared" si="7"/>
        <v>0</v>
      </c>
      <c r="J33" s="100">
        <v>0</v>
      </c>
      <c r="K33" s="100">
        <v>0</v>
      </c>
      <c r="L33" s="100">
        <v>0</v>
      </c>
      <c r="M33" s="100">
        <f t="shared" si="8"/>
        <v>219.68</v>
      </c>
      <c r="N33" s="100">
        <v>219.68</v>
      </c>
      <c r="O33" s="100">
        <v>0</v>
      </c>
      <c r="P33" s="100">
        <v>0</v>
      </c>
      <c r="Q33" s="100">
        <v>0</v>
      </c>
      <c r="R33" s="67">
        <f t="shared" si="1"/>
        <v>0</v>
      </c>
      <c r="S33" s="100">
        <v>0</v>
      </c>
      <c r="T33" s="100"/>
      <c r="U33" s="100"/>
      <c r="V33" s="100"/>
      <c r="W33" s="104"/>
      <c r="X33" s="93"/>
    </row>
    <row r="34" s="89" customFormat="1" ht="20.25" customHeight="1" spans="1:24">
      <c r="A34" s="98">
        <v>971</v>
      </c>
      <c r="B34" s="99" t="s">
        <v>139</v>
      </c>
      <c r="C34" s="63">
        <v>204</v>
      </c>
      <c r="D34" s="63">
        <v>6</v>
      </c>
      <c r="E34" s="63"/>
      <c r="F34" s="64" t="s">
        <v>140</v>
      </c>
      <c r="G34" s="64"/>
      <c r="H34" s="67">
        <f t="shared" si="6"/>
        <v>5</v>
      </c>
      <c r="I34" s="67">
        <f t="shared" si="7"/>
        <v>0</v>
      </c>
      <c r="J34" s="100">
        <v>0</v>
      </c>
      <c r="K34" s="100">
        <v>0</v>
      </c>
      <c r="L34" s="100">
        <v>0</v>
      </c>
      <c r="M34" s="100">
        <f t="shared" si="8"/>
        <v>5</v>
      </c>
      <c r="N34" s="100">
        <v>5</v>
      </c>
      <c r="O34" s="100">
        <v>0</v>
      </c>
      <c r="P34" s="100">
        <v>0</v>
      </c>
      <c r="Q34" s="100">
        <v>0</v>
      </c>
      <c r="R34" s="67">
        <f t="shared" si="1"/>
        <v>0</v>
      </c>
      <c r="S34" s="100">
        <v>0</v>
      </c>
      <c r="T34" s="100"/>
      <c r="U34" s="100"/>
      <c r="V34" s="100"/>
      <c r="W34" s="104"/>
      <c r="X34" s="93"/>
    </row>
    <row r="35" s="89" customFormat="1" ht="20.25" customHeight="1" spans="1:24">
      <c r="A35" s="98">
        <v>971</v>
      </c>
      <c r="B35" s="99" t="s">
        <v>141</v>
      </c>
      <c r="C35" s="63">
        <v>204</v>
      </c>
      <c r="D35" s="63">
        <v>6</v>
      </c>
      <c r="E35" s="63">
        <v>4</v>
      </c>
      <c r="F35" s="64" t="s">
        <v>142</v>
      </c>
      <c r="G35" s="64"/>
      <c r="H35" s="67">
        <f t="shared" si="6"/>
        <v>5</v>
      </c>
      <c r="I35" s="67">
        <f t="shared" si="7"/>
        <v>0</v>
      </c>
      <c r="J35" s="100">
        <v>0</v>
      </c>
      <c r="K35" s="100">
        <v>0</v>
      </c>
      <c r="L35" s="100">
        <v>0</v>
      </c>
      <c r="M35" s="100">
        <f t="shared" si="8"/>
        <v>5</v>
      </c>
      <c r="N35" s="100">
        <v>5</v>
      </c>
      <c r="O35" s="100">
        <v>0</v>
      </c>
      <c r="P35" s="100">
        <v>0</v>
      </c>
      <c r="Q35" s="100">
        <v>0</v>
      </c>
      <c r="R35" s="67">
        <f t="shared" si="1"/>
        <v>0</v>
      </c>
      <c r="S35" s="100">
        <v>0</v>
      </c>
      <c r="T35" s="100"/>
      <c r="U35" s="100"/>
      <c r="V35" s="100"/>
      <c r="W35" s="104"/>
      <c r="X35" s="93"/>
    </row>
    <row r="36" s="89" customFormat="1" ht="20.25" customHeight="1" spans="1:24">
      <c r="A36" s="98">
        <v>971</v>
      </c>
      <c r="B36" s="99" t="s">
        <v>143</v>
      </c>
      <c r="C36" s="63">
        <v>205</v>
      </c>
      <c r="D36" s="63"/>
      <c r="E36" s="63"/>
      <c r="F36" s="64" t="s">
        <v>144</v>
      </c>
      <c r="G36" s="64"/>
      <c r="H36" s="67">
        <f t="shared" si="6"/>
        <v>605</v>
      </c>
      <c r="I36" s="67">
        <f t="shared" si="7"/>
        <v>0</v>
      </c>
      <c r="J36" s="100">
        <v>0</v>
      </c>
      <c r="K36" s="100">
        <v>0</v>
      </c>
      <c r="L36" s="100">
        <v>0</v>
      </c>
      <c r="M36" s="100">
        <f t="shared" si="8"/>
        <v>605</v>
      </c>
      <c r="N36" s="100">
        <f>N37</f>
        <v>0</v>
      </c>
      <c r="O36" s="100">
        <f>O37</f>
        <v>0</v>
      </c>
      <c r="P36" s="100">
        <f>P37</f>
        <v>605</v>
      </c>
      <c r="Q36" s="100">
        <f>Q37</f>
        <v>0</v>
      </c>
      <c r="R36" s="67">
        <f t="shared" si="1"/>
        <v>0</v>
      </c>
      <c r="S36" s="100">
        <v>0</v>
      </c>
      <c r="T36" s="100"/>
      <c r="U36" s="100"/>
      <c r="V36" s="100"/>
      <c r="W36" s="104"/>
      <c r="X36" s="93"/>
    </row>
    <row r="37" s="89" customFormat="1" ht="20.25" customHeight="1" spans="1:24">
      <c r="A37" s="98">
        <v>971</v>
      </c>
      <c r="B37" s="99" t="s">
        <v>145</v>
      </c>
      <c r="C37" s="63">
        <v>205</v>
      </c>
      <c r="D37" s="63">
        <v>2</v>
      </c>
      <c r="E37" s="63"/>
      <c r="F37" s="64" t="s">
        <v>146</v>
      </c>
      <c r="G37" s="64"/>
      <c r="H37" s="67">
        <f t="shared" si="6"/>
        <v>605</v>
      </c>
      <c r="I37" s="67">
        <f t="shared" si="7"/>
        <v>0</v>
      </c>
      <c r="J37" s="100">
        <v>0</v>
      </c>
      <c r="K37" s="100">
        <v>0</v>
      </c>
      <c r="L37" s="100">
        <v>0</v>
      </c>
      <c r="M37" s="100">
        <f t="shared" si="8"/>
        <v>605</v>
      </c>
      <c r="N37" s="100">
        <v>0</v>
      </c>
      <c r="O37" s="100">
        <v>0</v>
      </c>
      <c r="P37" s="100">
        <f>P38</f>
        <v>605</v>
      </c>
      <c r="Q37" s="100">
        <v>0</v>
      </c>
      <c r="R37" s="67">
        <f t="shared" si="1"/>
        <v>0</v>
      </c>
      <c r="S37" s="100">
        <v>0</v>
      </c>
      <c r="T37" s="100"/>
      <c r="U37" s="100"/>
      <c r="V37" s="100"/>
      <c r="W37" s="104"/>
      <c r="X37" s="93"/>
    </row>
    <row r="38" s="89" customFormat="1" ht="20.25" customHeight="1" spans="1:24">
      <c r="A38" s="98">
        <v>971</v>
      </c>
      <c r="B38" s="99" t="s">
        <v>147</v>
      </c>
      <c r="C38" s="63">
        <v>205</v>
      </c>
      <c r="D38" s="63">
        <v>2</v>
      </c>
      <c r="E38" s="63">
        <v>99</v>
      </c>
      <c r="F38" s="64" t="s">
        <v>148</v>
      </c>
      <c r="G38" s="64"/>
      <c r="H38" s="67">
        <f t="shared" si="6"/>
        <v>605</v>
      </c>
      <c r="I38" s="67">
        <f t="shared" si="7"/>
        <v>0</v>
      </c>
      <c r="J38" s="100">
        <v>0</v>
      </c>
      <c r="K38" s="100">
        <v>0</v>
      </c>
      <c r="L38" s="100">
        <v>0</v>
      </c>
      <c r="M38" s="100">
        <f t="shared" si="8"/>
        <v>605</v>
      </c>
      <c r="N38" s="100">
        <v>0</v>
      </c>
      <c r="O38" s="100">
        <v>0</v>
      </c>
      <c r="P38" s="100">
        <v>605</v>
      </c>
      <c r="Q38" s="100">
        <v>0</v>
      </c>
      <c r="R38" s="67">
        <f t="shared" si="1"/>
        <v>0</v>
      </c>
      <c r="S38" s="100">
        <v>0</v>
      </c>
      <c r="T38" s="100"/>
      <c r="U38" s="100"/>
      <c r="V38" s="100"/>
      <c r="W38" s="104"/>
      <c r="X38" s="93"/>
    </row>
    <row r="39" s="89" customFormat="1" ht="20.25" customHeight="1" spans="1:24">
      <c r="A39" s="98">
        <v>971</v>
      </c>
      <c r="B39" s="99" t="s">
        <v>149</v>
      </c>
      <c r="C39" s="63">
        <v>206</v>
      </c>
      <c r="D39" s="63"/>
      <c r="E39" s="63"/>
      <c r="F39" s="64" t="s">
        <v>150</v>
      </c>
      <c r="G39" s="64"/>
      <c r="H39" s="67">
        <f t="shared" si="6"/>
        <v>2501.43</v>
      </c>
      <c r="I39" s="67">
        <f t="shared" si="7"/>
        <v>0</v>
      </c>
      <c r="J39" s="100">
        <v>0</v>
      </c>
      <c r="K39" s="100">
        <v>0</v>
      </c>
      <c r="L39" s="100">
        <v>0</v>
      </c>
      <c r="M39" s="100">
        <f t="shared" ref="M39:M43" si="9">SUM(N39:S39)</f>
        <v>2501.43</v>
      </c>
      <c r="N39" s="100">
        <f>N42+N45+N47</f>
        <v>0</v>
      </c>
      <c r="O39" s="100">
        <f>O42+O45+O47</f>
        <v>0</v>
      </c>
      <c r="P39" s="100">
        <f>+P40+P42+P45+P47</f>
        <v>2501.43</v>
      </c>
      <c r="Q39" s="100">
        <f>Q42+Q45+Q47</f>
        <v>0</v>
      </c>
      <c r="R39" s="67">
        <f t="shared" si="1"/>
        <v>0</v>
      </c>
      <c r="S39" s="100">
        <v>0</v>
      </c>
      <c r="T39" s="100"/>
      <c r="U39" s="100"/>
      <c r="V39" s="100"/>
      <c r="W39" s="104"/>
      <c r="X39" s="93"/>
    </row>
    <row r="40" s="89" customFormat="1" ht="20.25" customHeight="1" spans="1:24">
      <c r="A40" s="98">
        <v>971</v>
      </c>
      <c r="B40" s="99" t="s">
        <v>151</v>
      </c>
      <c r="C40" s="63">
        <v>206</v>
      </c>
      <c r="D40" s="63" t="s">
        <v>152</v>
      </c>
      <c r="E40" s="63"/>
      <c r="F40" s="64" t="s">
        <v>153</v>
      </c>
      <c r="G40" s="64"/>
      <c r="H40" s="67">
        <f t="shared" si="6"/>
        <v>10</v>
      </c>
      <c r="I40" s="67">
        <f t="shared" si="7"/>
        <v>0</v>
      </c>
      <c r="J40" s="100">
        <v>0</v>
      </c>
      <c r="K40" s="100">
        <v>0</v>
      </c>
      <c r="L40" s="100">
        <v>0</v>
      </c>
      <c r="M40" s="100">
        <f t="shared" si="9"/>
        <v>10</v>
      </c>
      <c r="N40" s="100">
        <v>0</v>
      </c>
      <c r="O40" s="100">
        <v>0</v>
      </c>
      <c r="P40" s="100">
        <f>SUM(P41)</f>
        <v>10</v>
      </c>
      <c r="Q40" s="100">
        <v>0</v>
      </c>
      <c r="R40" s="67">
        <f t="shared" si="1"/>
        <v>0</v>
      </c>
      <c r="S40" s="100">
        <v>0</v>
      </c>
      <c r="T40" s="100"/>
      <c r="U40" s="100"/>
      <c r="V40" s="100"/>
      <c r="W40" s="104"/>
      <c r="X40" s="93"/>
    </row>
    <row r="41" s="89" customFormat="1" ht="28" customHeight="1" spans="1:24">
      <c r="A41" s="98">
        <v>971</v>
      </c>
      <c r="B41" s="99" t="s">
        <v>154</v>
      </c>
      <c r="C41" s="63">
        <v>206</v>
      </c>
      <c r="D41" s="63" t="s">
        <v>152</v>
      </c>
      <c r="E41" s="63">
        <v>99</v>
      </c>
      <c r="F41" s="64" t="s">
        <v>155</v>
      </c>
      <c r="G41" s="64"/>
      <c r="H41" s="67">
        <f t="shared" si="6"/>
        <v>10</v>
      </c>
      <c r="I41" s="67">
        <f t="shared" si="7"/>
        <v>0</v>
      </c>
      <c r="J41" s="100">
        <v>0</v>
      </c>
      <c r="K41" s="100">
        <v>0</v>
      </c>
      <c r="L41" s="100">
        <v>0</v>
      </c>
      <c r="M41" s="100">
        <f t="shared" si="9"/>
        <v>10</v>
      </c>
      <c r="N41" s="100">
        <v>0</v>
      </c>
      <c r="O41" s="100">
        <v>0</v>
      </c>
      <c r="P41" s="100">
        <v>10</v>
      </c>
      <c r="Q41" s="100">
        <v>0</v>
      </c>
      <c r="R41" s="67">
        <f t="shared" si="1"/>
        <v>0</v>
      </c>
      <c r="S41" s="100">
        <v>0</v>
      </c>
      <c r="T41" s="100"/>
      <c r="U41" s="100"/>
      <c r="V41" s="100"/>
      <c r="W41" s="104"/>
      <c r="X41" s="93"/>
    </row>
    <row r="42" s="89" customFormat="1" ht="20.25" customHeight="1" spans="1:24">
      <c r="A42" s="98">
        <v>971</v>
      </c>
      <c r="B42" s="99" t="s">
        <v>156</v>
      </c>
      <c r="C42" s="63">
        <v>206</v>
      </c>
      <c r="D42" s="63">
        <v>4</v>
      </c>
      <c r="E42" s="63"/>
      <c r="F42" s="64" t="s">
        <v>157</v>
      </c>
      <c r="G42" s="64"/>
      <c r="H42" s="67">
        <f t="shared" si="6"/>
        <v>698.43</v>
      </c>
      <c r="I42" s="67">
        <f t="shared" si="7"/>
        <v>0</v>
      </c>
      <c r="J42" s="100">
        <v>0</v>
      </c>
      <c r="K42" s="100">
        <v>0</v>
      </c>
      <c r="L42" s="100">
        <v>0</v>
      </c>
      <c r="M42" s="100">
        <f t="shared" si="9"/>
        <v>698.43</v>
      </c>
      <c r="N42" s="100">
        <v>0</v>
      </c>
      <c r="O42" s="100">
        <v>0</v>
      </c>
      <c r="P42" s="100">
        <f>SUM(P43:P44)</f>
        <v>698.43</v>
      </c>
      <c r="Q42" s="100">
        <v>0</v>
      </c>
      <c r="R42" s="67">
        <f t="shared" si="1"/>
        <v>0</v>
      </c>
      <c r="S42" s="100">
        <v>0</v>
      </c>
      <c r="T42" s="100"/>
      <c r="U42" s="100"/>
      <c r="V42" s="100"/>
      <c r="W42" s="104"/>
      <c r="X42" s="93"/>
    </row>
    <row r="43" s="89" customFormat="1" ht="28" customHeight="1" spans="1:24">
      <c r="A43" s="98">
        <v>971</v>
      </c>
      <c r="B43" s="99" t="s">
        <v>158</v>
      </c>
      <c r="C43" s="63">
        <v>206</v>
      </c>
      <c r="D43" s="63">
        <v>4</v>
      </c>
      <c r="E43" s="63" t="s">
        <v>125</v>
      </c>
      <c r="F43" s="64" t="s">
        <v>159</v>
      </c>
      <c r="G43" s="64"/>
      <c r="H43" s="67">
        <f t="shared" si="6"/>
        <v>395.87</v>
      </c>
      <c r="I43" s="67">
        <f t="shared" si="7"/>
        <v>0</v>
      </c>
      <c r="J43" s="100">
        <v>0</v>
      </c>
      <c r="K43" s="100">
        <v>0</v>
      </c>
      <c r="L43" s="100">
        <v>0</v>
      </c>
      <c r="M43" s="100">
        <f t="shared" si="9"/>
        <v>395.87</v>
      </c>
      <c r="N43" s="100">
        <v>0</v>
      </c>
      <c r="O43" s="100">
        <v>0</v>
      </c>
      <c r="P43" s="100">
        <v>395.87</v>
      </c>
      <c r="Q43" s="100">
        <v>0</v>
      </c>
      <c r="R43" s="67">
        <f t="shared" si="1"/>
        <v>0</v>
      </c>
      <c r="S43" s="100">
        <v>0</v>
      </c>
      <c r="T43" s="100"/>
      <c r="U43" s="100"/>
      <c r="V43" s="100"/>
      <c r="W43" s="104"/>
      <c r="X43" s="93"/>
    </row>
    <row r="44" s="89" customFormat="1" ht="20.25" customHeight="1" spans="1:24">
      <c r="A44" s="98">
        <v>971</v>
      </c>
      <c r="B44" s="99" t="s">
        <v>160</v>
      </c>
      <c r="C44" s="63">
        <v>206</v>
      </c>
      <c r="D44" s="63">
        <v>4</v>
      </c>
      <c r="E44" s="63">
        <v>3</v>
      </c>
      <c r="F44" s="64" t="s">
        <v>161</v>
      </c>
      <c r="G44" s="64"/>
      <c r="H44" s="67">
        <f t="shared" si="6"/>
        <v>302.56</v>
      </c>
      <c r="I44" s="67">
        <f t="shared" si="7"/>
        <v>0</v>
      </c>
      <c r="J44" s="100">
        <v>0</v>
      </c>
      <c r="K44" s="100">
        <v>0</v>
      </c>
      <c r="L44" s="100">
        <v>0</v>
      </c>
      <c r="M44" s="100">
        <f>SUM(O44:S44)</f>
        <v>302.56</v>
      </c>
      <c r="N44" s="100">
        <v>0</v>
      </c>
      <c r="O44" s="100">
        <v>0</v>
      </c>
      <c r="P44" s="101">
        <v>302.56</v>
      </c>
      <c r="Q44" s="100">
        <v>0</v>
      </c>
      <c r="R44" s="67">
        <f t="shared" si="1"/>
        <v>0</v>
      </c>
      <c r="S44" s="100">
        <v>0</v>
      </c>
      <c r="T44" s="100"/>
      <c r="U44" s="100"/>
      <c r="V44" s="100"/>
      <c r="W44" s="104"/>
      <c r="X44" s="93"/>
    </row>
    <row r="45" s="89" customFormat="1" ht="20.25" customHeight="1" spans="1:24">
      <c r="A45" s="98">
        <v>971</v>
      </c>
      <c r="B45" s="99" t="s">
        <v>162</v>
      </c>
      <c r="C45" s="63">
        <v>206</v>
      </c>
      <c r="D45" s="63">
        <v>5</v>
      </c>
      <c r="E45" s="63"/>
      <c r="F45" s="64" t="s">
        <v>163</v>
      </c>
      <c r="G45" s="64"/>
      <c r="H45" s="67">
        <f t="shared" si="6"/>
        <v>115</v>
      </c>
      <c r="I45" s="67">
        <f t="shared" si="7"/>
        <v>0</v>
      </c>
      <c r="J45" s="100">
        <v>0</v>
      </c>
      <c r="K45" s="100">
        <v>0</v>
      </c>
      <c r="L45" s="100">
        <v>0</v>
      </c>
      <c r="M45" s="100">
        <f>SUM(O45:S45)</f>
        <v>115</v>
      </c>
      <c r="N45" s="100">
        <v>0</v>
      </c>
      <c r="O45" s="100">
        <v>0</v>
      </c>
      <c r="P45" s="100">
        <f>P46</f>
        <v>115</v>
      </c>
      <c r="Q45" s="100">
        <v>0</v>
      </c>
      <c r="R45" s="67">
        <f t="shared" si="1"/>
        <v>0</v>
      </c>
      <c r="S45" s="100">
        <v>0</v>
      </c>
      <c r="T45" s="100"/>
      <c r="U45" s="100"/>
      <c r="V45" s="100"/>
      <c r="W45" s="104"/>
      <c r="X45" s="93"/>
    </row>
    <row r="46" s="89" customFormat="1" ht="20.25" customHeight="1" spans="1:24">
      <c r="A46" s="98">
        <v>971</v>
      </c>
      <c r="B46" s="99" t="s">
        <v>164</v>
      </c>
      <c r="C46" s="63">
        <v>206</v>
      </c>
      <c r="D46" s="63">
        <v>5</v>
      </c>
      <c r="E46" s="63" t="s">
        <v>125</v>
      </c>
      <c r="F46" s="64" t="s">
        <v>165</v>
      </c>
      <c r="G46" s="64"/>
      <c r="H46" s="67">
        <f t="shared" si="6"/>
        <v>115</v>
      </c>
      <c r="I46" s="67">
        <f t="shared" si="7"/>
        <v>0</v>
      </c>
      <c r="J46" s="100">
        <v>0</v>
      </c>
      <c r="K46" s="100">
        <v>0</v>
      </c>
      <c r="L46" s="100">
        <v>0</v>
      </c>
      <c r="M46" s="100">
        <f>SUM(O46:S46)</f>
        <v>115</v>
      </c>
      <c r="N46" s="100">
        <v>0</v>
      </c>
      <c r="O46" s="100">
        <v>0</v>
      </c>
      <c r="P46" s="100">
        <v>115</v>
      </c>
      <c r="Q46" s="100">
        <v>0</v>
      </c>
      <c r="R46" s="67">
        <f t="shared" si="1"/>
        <v>0</v>
      </c>
      <c r="S46" s="100">
        <v>0</v>
      </c>
      <c r="T46" s="100"/>
      <c r="U46" s="100"/>
      <c r="V46" s="100"/>
      <c r="W46" s="104"/>
      <c r="X46" s="93"/>
    </row>
    <row r="47" s="89" customFormat="1" ht="20.25" customHeight="1" spans="1:24">
      <c r="A47" s="98">
        <v>971</v>
      </c>
      <c r="B47" s="99" t="s">
        <v>166</v>
      </c>
      <c r="C47" s="63">
        <v>206</v>
      </c>
      <c r="D47" s="63" t="s">
        <v>167</v>
      </c>
      <c r="E47" s="63"/>
      <c r="F47" s="64" t="s">
        <v>168</v>
      </c>
      <c r="G47" s="64"/>
      <c r="H47" s="67">
        <f t="shared" si="6"/>
        <v>1678</v>
      </c>
      <c r="I47" s="67">
        <f t="shared" si="7"/>
        <v>0</v>
      </c>
      <c r="J47" s="100">
        <v>0</v>
      </c>
      <c r="K47" s="100">
        <v>0</v>
      </c>
      <c r="L47" s="100">
        <v>0</v>
      </c>
      <c r="M47" s="100">
        <f>SUM(O47:S47)</f>
        <v>1678</v>
      </c>
      <c r="N47" s="100">
        <v>0</v>
      </c>
      <c r="O47" s="100">
        <v>0</v>
      </c>
      <c r="P47" s="100">
        <f>P48</f>
        <v>1678</v>
      </c>
      <c r="Q47" s="100">
        <v>0</v>
      </c>
      <c r="R47" s="67">
        <f t="shared" si="1"/>
        <v>0</v>
      </c>
      <c r="S47" s="100">
        <v>0</v>
      </c>
      <c r="T47" s="100"/>
      <c r="U47" s="100"/>
      <c r="V47" s="100"/>
      <c r="W47" s="104"/>
      <c r="X47" s="93"/>
    </row>
    <row r="48" s="89" customFormat="1" ht="20.25" customHeight="1" spans="1:24">
      <c r="A48" s="98">
        <v>971</v>
      </c>
      <c r="B48" s="99" t="s">
        <v>169</v>
      </c>
      <c r="C48" s="63">
        <v>206</v>
      </c>
      <c r="D48" s="63" t="s">
        <v>167</v>
      </c>
      <c r="E48" s="63" t="s">
        <v>152</v>
      </c>
      <c r="F48" s="64" t="s">
        <v>170</v>
      </c>
      <c r="G48" s="64"/>
      <c r="H48" s="67">
        <f t="shared" si="6"/>
        <v>1678</v>
      </c>
      <c r="I48" s="67">
        <f t="shared" si="7"/>
        <v>0</v>
      </c>
      <c r="J48" s="100">
        <v>0</v>
      </c>
      <c r="K48" s="100">
        <v>0</v>
      </c>
      <c r="L48" s="100">
        <v>0</v>
      </c>
      <c r="M48" s="100">
        <f>SUM(O48:S48)</f>
        <v>1678</v>
      </c>
      <c r="N48" s="100">
        <v>0</v>
      </c>
      <c r="O48" s="100">
        <v>0</v>
      </c>
      <c r="P48" s="100">
        <v>1678</v>
      </c>
      <c r="Q48" s="100">
        <v>0</v>
      </c>
      <c r="R48" s="67">
        <f t="shared" si="1"/>
        <v>0</v>
      </c>
      <c r="S48" s="100">
        <v>0</v>
      </c>
      <c r="T48" s="100"/>
      <c r="U48" s="100"/>
      <c r="V48" s="100"/>
      <c r="W48" s="104"/>
      <c r="X48" s="93"/>
    </row>
    <row r="49" s="89" customFormat="1" ht="20.25" customHeight="1" spans="1:24">
      <c r="A49" s="98">
        <v>971</v>
      </c>
      <c r="B49" s="99" t="s">
        <v>171</v>
      </c>
      <c r="C49" s="63">
        <v>208</v>
      </c>
      <c r="D49" s="63"/>
      <c r="E49" s="63"/>
      <c r="F49" s="64" t="s">
        <v>172</v>
      </c>
      <c r="G49" s="64"/>
      <c r="H49" s="67">
        <f t="shared" ref="H49:H51" si="10">I49+M49</f>
        <v>209.1</v>
      </c>
      <c r="I49" s="67">
        <f t="shared" ref="I49:I51" si="11">SUM(J49:L49)</f>
        <v>0</v>
      </c>
      <c r="J49" s="100">
        <v>0</v>
      </c>
      <c r="K49" s="100">
        <v>0</v>
      </c>
      <c r="L49" s="100">
        <v>0</v>
      </c>
      <c r="M49" s="100">
        <f>SUM(N49:S49)</f>
        <v>209.1</v>
      </c>
      <c r="N49" s="100">
        <f>N50+N53+N55+N57</f>
        <v>193.3</v>
      </c>
      <c r="O49" s="100">
        <f>O50+O53+O55+O57</f>
        <v>0</v>
      </c>
      <c r="P49" s="100">
        <f>P50+P53+P55+P57</f>
        <v>0.8</v>
      </c>
      <c r="Q49" s="100">
        <f>Q50+Q53+Q55+Q57</f>
        <v>15</v>
      </c>
      <c r="R49" s="67">
        <f t="shared" si="1"/>
        <v>0</v>
      </c>
      <c r="S49" s="100">
        <v>0</v>
      </c>
      <c r="T49" s="100"/>
      <c r="U49" s="100"/>
      <c r="V49" s="100"/>
      <c r="W49" s="104"/>
      <c r="X49" s="93"/>
    </row>
    <row r="50" s="89" customFormat="1" ht="20.25" customHeight="1" spans="1:24">
      <c r="A50" s="98">
        <v>971</v>
      </c>
      <c r="B50" s="99" t="s">
        <v>173</v>
      </c>
      <c r="C50" s="63">
        <v>208</v>
      </c>
      <c r="D50" s="63">
        <v>7</v>
      </c>
      <c r="E50" s="63"/>
      <c r="F50" s="64" t="s">
        <v>174</v>
      </c>
      <c r="G50" s="64"/>
      <c r="H50" s="67">
        <f t="shared" si="10"/>
        <v>190.3</v>
      </c>
      <c r="I50" s="67">
        <f t="shared" si="11"/>
        <v>0</v>
      </c>
      <c r="J50" s="100">
        <v>0</v>
      </c>
      <c r="K50" s="100">
        <v>0</v>
      </c>
      <c r="L50" s="100">
        <v>0</v>
      </c>
      <c r="M50" s="100">
        <f t="shared" ref="M49:M52" si="12">SUM(N50:S50)</f>
        <v>190.3</v>
      </c>
      <c r="N50" s="100">
        <f>N51+N52</f>
        <v>190.3</v>
      </c>
      <c r="O50" s="100">
        <v>0</v>
      </c>
      <c r="P50" s="100">
        <v>0</v>
      </c>
      <c r="Q50" s="100">
        <v>0</v>
      </c>
      <c r="R50" s="67">
        <f t="shared" si="1"/>
        <v>0</v>
      </c>
      <c r="S50" s="100">
        <v>0</v>
      </c>
      <c r="T50" s="100"/>
      <c r="U50" s="100"/>
      <c r="V50" s="100"/>
      <c r="W50" s="104"/>
      <c r="X50" s="93"/>
    </row>
    <row r="51" s="89" customFormat="1" ht="26" customHeight="1" spans="1:24">
      <c r="A51" s="98">
        <v>971</v>
      </c>
      <c r="B51" s="99" t="s">
        <v>175</v>
      </c>
      <c r="C51" s="63">
        <v>208</v>
      </c>
      <c r="D51" s="63">
        <v>7</v>
      </c>
      <c r="E51" s="63" t="s">
        <v>152</v>
      </c>
      <c r="F51" s="64" t="s">
        <v>176</v>
      </c>
      <c r="G51" s="64"/>
      <c r="H51" s="67">
        <f t="shared" si="10"/>
        <v>60.3</v>
      </c>
      <c r="I51" s="67">
        <f t="shared" si="11"/>
        <v>0</v>
      </c>
      <c r="J51" s="100">
        <v>0</v>
      </c>
      <c r="K51" s="100">
        <v>0</v>
      </c>
      <c r="L51" s="100">
        <v>0</v>
      </c>
      <c r="M51" s="100">
        <f t="shared" si="12"/>
        <v>60.3</v>
      </c>
      <c r="N51" s="100">
        <v>60.3</v>
      </c>
      <c r="O51" s="100">
        <v>0</v>
      </c>
      <c r="P51" s="100">
        <v>0</v>
      </c>
      <c r="Q51" s="100">
        <v>0</v>
      </c>
      <c r="R51" s="67">
        <f t="shared" si="1"/>
        <v>0</v>
      </c>
      <c r="S51" s="100">
        <v>0</v>
      </c>
      <c r="T51" s="100"/>
      <c r="U51" s="100"/>
      <c r="V51" s="100"/>
      <c r="W51" s="104"/>
      <c r="X51" s="93"/>
    </row>
    <row r="52" s="89" customFormat="1" ht="20.25" customHeight="1" spans="1:24">
      <c r="A52" s="98">
        <v>971</v>
      </c>
      <c r="B52" s="99" t="s">
        <v>177</v>
      </c>
      <c r="C52" s="63">
        <v>208</v>
      </c>
      <c r="D52" s="63">
        <v>7</v>
      </c>
      <c r="E52" s="63">
        <v>99</v>
      </c>
      <c r="F52" s="64" t="s">
        <v>178</v>
      </c>
      <c r="G52" s="64"/>
      <c r="H52" s="67">
        <f t="shared" ref="H52:H56" si="13">I52+M52</f>
        <v>130</v>
      </c>
      <c r="I52" s="67">
        <f t="shared" ref="I52:I56" si="14">SUM(J52:L52)</f>
        <v>0</v>
      </c>
      <c r="J52" s="100">
        <v>0</v>
      </c>
      <c r="K52" s="100">
        <v>0</v>
      </c>
      <c r="L52" s="100">
        <v>0</v>
      </c>
      <c r="M52" s="100">
        <f t="shared" si="12"/>
        <v>130</v>
      </c>
      <c r="N52" s="100">
        <v>130</v>
      </c>
      <c r="O52" s="100">
        <v>0</v>
      </c>
      <c r="P52" s="100">
        <v>0</v>
      </c>
      <c r="Q52" s="100">
        <v>0</v>
      </c>
      <c r="R52" s="67">
        <f t="shared" si="1"/>
        <v>0</v>
      </c>
      <c r="S52" s="100">
        <v>0</v>
      </c>
      <c r="T52" s="100"/>
      <c r="U52" s="100"/>
      <c r="V52" s="100"/>
      <c r="W52" s="104"/>
      <c r="X52" s="93"/>
    </row>
    <row r="53" s="89" customFormat="1" ht="20.25" customHeight="1" spans="1:24">
      <c r="A53" s="98">
        <v>971</v>
      </c>
      <c r="B53" s="99" t="s">
        <v>179</v>
      </c>
      <c r="C53" s="63">
        <v>208</v>
      </c>
      <c r="D53" s="63" t="s">
        <v>180</v>
      </c>
      <c r="E53" s="63"/>
      <c r="F53" s="64" t="s">
        <v>181</v>
      </c>
      <c r="G53" s="64"/>
      <c r="H53" s="67">
        <f t="shared" si="13"/>
        <v>15</v>
      </c>
      <c r="I53" s="67">
        <f t="shared" si="14"/>
        <v>0</v>
      </c>
      <c r="J53" s="100">
        <v>0</v>
      </c>
      <c r="K53" s="100">
        <v>0</v>
      </c>
      <c r="L53" s="100">
        <v>0</v>
      </c>
      <c r="M53" s="100">
        <f>SUM(O53:S53)</f>
        <v>15</v>
      </c>
      <c r="N53" s="100">
        <v>0</v>
      </c>
      <c r="O53" s="100">
        <v>0</v>
      </c>
      <c r="P53" s="100">
        <v>0</v>
      </c>
      <c r="Q53" s="100">
        <f>Q54</f>
        <v>15</v>
      </c>
      <c r="R53" s="67">
        <f t="shared" si="1"/>
        <v>0</v>
      </c>
      <c r="S53" s="100">
        <v>0</v>
      </c>
      <c r="T53" s="100"/>
      <c r="U53" s="100"/>
      <c r="V53" s="100"/>
      <c r="W53" s="104"/>
      <c r="X53" s="93"/>
    </row>
    <row r="54" s="89" customFormat="1" ht="20.25" customHeight="1" spans="1:24">
      <c r="A54" s="98">
        <v>971</v>
      </c>
      <c r="B54" s="99" t="s">
        <v>182</v>
      </c>
      <c r="C54" s="63">
        <v>208</v>
      </c>
      <c r="D54" s="63" t="s">
        <v>180</v>
      </c>
      <c r="E54" s="63">
        <v>99</v>
      </c>
      <c r="F54" s="64" t="s">
        <v>183</v>
      </c>
      <c r="G54" s="64"/>
      <c r="H54" s="67">
        <f t="shared" si="13"/>
        <v>15</v>
      </c>
      <c r="I54" s="67">
        <f t="shared" si="14"/>
        <v>0</v>
      </c>
      <c r="J54" s="100">
        <v>0</v>
      </c>
      <c r="K54" s="100">
        <v>0</v>
      </c>
      <c r="L54" s="100">
        <v>0</v>
      </c>
      <c r="M54" s="100">
        <f>SUM(O54:S54)</f>
        <v>15</v>
      </c>
      <c r="N54" s="100">
        <v>0</v>
      </c>
      <c r="O54" s="100">
        <v>0</v>
      </c>
      <c r="P54" s="100">
        <v>0</v>
      </c>
      <c r="Q54" s="100">
        <v>15</v>
      </c>
      <c r="R54" s="67">
        <f t="shared" si="1"/>
        <v>0</v>
      </c>
      <c r="S54" s="100">
        <v>0</v>
      </c>
      <c r="T54" s="100"/>
      <c r="U54" s="100"/>
      <c r="V54" s="100"/>
      <c r="W54" s="104"/>
      <c r="X54" s="93"/>
    </row>
    <row r="55" s="89" customFormat="1" ht="20.25" customHeight="1" spans="1:24">
      <c r="A55" s="98">
        <v>971</v>
      </c>
      <c r="B55" s="99" t="s">
        <v>184</v>
      </c>
      <c r="C55" s="63" t="s">
        <v>171</v>
      </c>
      <c r="D55" s="63" t="s">
        <v>185</v>
      </c>
      <c r="E55" s="63"/>
      <c r="F55" s="64" t="s">
        <v>186</v>
      </c>
      <c r="G55" s="64"/>
      <c r="H55" s="67">
        <f t="shared" si="13"/>
        <v>3</v>
      </c>
      <c r="I55" s="67">
        <f t="shared" si="14"/>
        <v>0</v>
      </c>
      <c r="J55" s="100">
        <v>0</v>
      </c>
      <c r="K55" s="100">
        <v>0</v>
      </c>
      <c r="L55" s="100">
        <v>0</v>
      </c>
      <c r="M55" s="100">
        <f>SUM(N55:S55)</f>
        <v>3</v>
      </c>
      <c r="N55" s="100">
        <f>N56</f>
        <v>3</v>
      </c>
      <c r="O55" s="100">
        <v>0</v>
      </c>
      <c r="P55" s="100">
        <v>0</v>
      </c>
      <c r="Q55" s="100">
        <v>0</v>
      </c>
      <c r="R55" s="67">
        <f t="shared" si="1"/>
        <v>0</v>
      </c>
      <c r="S55" s="100">
        <v>0</v>
      </c>
      <c r="T55" s="100"/>
      <c r="U55" s="100"/>
      <c r="V55" s="100"/>
      <c r="W55" s="104"/>
      <c r="X55" s="93"/>
    </row>
    <row r="56" s="89" customFormat="1" ht="25" customHeight="1" spans="1:24">
      <c r="A56" s="98">
        <v>971</v>
      </c>
      <c r="B56" s="99" t="s">
        <v>187</v>
      </c>
      <c r="C56" s="63">
        <v>208</v>
      </c>
      <c r="D56" s="63" t="s">
        <v>185</v>
      </c>
      <c r="E56" s="63">
        <v>99</v>
      </c>
      <c r="F56" s="64" t="s">
        <v>188</v>
      </c>
      <c r="G56" s="64"/>
      <c r="H56" s="67">
        <f t="shared" si="13"/>
        <v>3</v>
      </c>
      <c r="I56" s="67">
        <f t="shared" si="14"/>
        <v>0</v>
      </c>
      <c r="J56" s="100">
        <v>0</v>
      </c>
      <c r="K56" s="100">
        <v>0</v>
      </c>
      <c r="L56" s="100">
        <v>0</v>
      </c>
      <c r="M56" s="100">
        <f>SUM(N56:S56)</f>
        <v>3</v>
      </c>
      <c r="N56" s="100">
        <v>3</v>
      </c>
      <c r="O56" s="100">
        <v>0</v>
      </c>
      <c r="P56" s="100">
        <v>0</v>
      </c>
      <c r="Q56" s="100">
        <v>0</v>
      </c>
      <c r="R56" s="67">
        <f t="shared" si="1"/>
        <v>0</v>
      </c>
      <c r="S56" s="100">
        <v>0</v>
      </c>
      <c r="T56" s="100"/>
      <c r="U56" s="100"/>
      <c r="V56" s="100"/>
      <c r="W56" s="104"/>
      <c r="X56" s="93"/>
    </row>
    <row r="57" s="89" customFormat="1" ht="20.25" customHeight="1" spans="1:24">
      <c r="A57" s="98">
        <v>971</v>
      </c>
      <c r="B57" s="99" t="s">
        <v>189</v>
      </c>
      <c r="C57" s="63">
        <v>208</v>
      </c>
      <c r="D57" s="63" t="s">
        <v>167</v>
      </c>
      <c r="E57" s="63"/>
      <c r="F57" s="64" t="s">
        <v>190</v>
      </c>
      <c r="G57" s="64"/>
      <c r="H57" s="67">
        <f t="shared" ref="H57:H64" si="15">I57+M57</f>
        <v>0.8</v>
      </c>
      <c r="I57" s="67">
        <f t="shared" ref="I57:I64" si="16">SUM(J57:L57)</f>
        <v>0</v>
      </c>
      <c r="J57" s="100">
        <v>0</v>
      </c>
      <c r="K57" s="100">
        <v>0</v>
      </c>
      <c r="L57" s="100">
        <v>0</v>
      </c>
      <c r="M57" s="100">
        <f>SUM(O57:S57)</f>
        <v>0.8</v>
      </c>
      <c r="N57" s="100">
        <v>0</v>
      </c>
      <c r="O57" s="100">
        <v>0</v>
      </c>
      <c r="P57" s="100">
        <f>P58</f>
        <v>0.8</v>
      </c>
      <c r="Q57" s="100"/>
      <c r="R57" s="67">
        <f t="shared" si="1"/>
        <v>0</v>
      </c>
      <c r="S57" s="100">
        <v>0</v>
      </c>
      <c r="T57" s="100"/>
      <c r="U57" s="100"/>
      <c r="V57" s="100"/>
      <c r="W57" s="104"/>
      <c r="X57" s="93"/>
    </row>
    <row r="58" s="89" customFormat="1" ht="24" customHeight="1" spans="1:24">
      <c r="A58" s="98">
        <v>971</v>
      </c>
      <c r="B58" s="99" t="s">
        <v>191</v>
      </c>
      <c r="C58" s="63">
        <v>208</v>
      </c>
      <c r="D58" s="63" t="s">
        <v>167</v>
      </c>
      <c r="E58" s="63" t="s">
        <v>192</v>
      </c>
      <c r="F58" s="64" t="s">
        <v>193</v>
      </c>
      <c r="G58" s="64"/>
      <c r="H58" s="67">
        <f t="shared" si="15"/>
        <v>0.8</v>
      </c>
      <c r="I58" s="67">
        <f t="shared" si="16"/>
        <v>0</v>
      </c>
      <c r="J58" s="100">
        <v>0</v>
      </c>
      <c r="K58" s="100">
        <v>0</v>
      </c>
      <c r="L58" s="100">
        <v>0</v>
      </c>
      <c r="M58" s="100">
        <f>SUM(O58:S58)</f>
        <v>0.8</v>
      </c>
      <c r="N58" s="100">
        <v>0</v>
      </c>
      <c r="O58" s="100">
        <v>0</v>
      </c>
      <c r="P58" s="100">
        <v>0.8</v>
      </c>
      <c r="Q58" s="100"/>
      <c r="R58" s="67">
        <f t="shared" si="1"/>
        <v>0</v>
      </c>
      <c r="S58" s="100">
        <v>0</v>
      </c>
      <c r="T58" s="100"/>
      <c r="U58" s="100"/>
      <c r="V58" s="100"/>
      <c r="W58" s="104"/>
      <c r="X58" s="93"/>
    </row>
    <row r="59" s="89" customFormat="1" ht="20.25" customHeight="1" spans="1:24">
      <c r="A59" s="98">
        <v>971</v>
      </c>
      <c r="B59" s="99" t="s">
        <v>194</v>
      </c>
      <c r="C59" s="63" t="s">
        <v>194</v>
      </c>
      <c r="D59" s="63"/>
      <c r="E59" s="63"/>
      <c r="F59" s="64" t="s">
        <v>195</v>
      </c>
      <c r="G59" s="64"/>
      <c r="H59" s="67">
        <f t="shared" si="15"/>
        <v>14</v>
      </c>
      <c r="I59" s="67">
        <f t="shared" si="16"/>
        <v>0</v>
      </c>
      <c r="J59" s="100">
        <v>0</v>
      </c>
      <c r="K59" s="100">
        <v>0</v>
      </c>
      <c r="L59" s="100">
        <v>0</v>
      </c>
      <c r="M59" s="100">
        <f t="shared" ref="M59:M64" si="17">SUM(N59:S59)</f>
        <v>14</v>
      </c>
      <c r="N59" s="100">
        <f>N60+N62</f>
        <v>14</v>
      </c>
      <c r="O59" s="100">
        <v>0</v>
      </c>
      <c r="P59" s="100">
        <v>0</v>
      </c>
      <c r="Q59" s="100">
        <v>0</v>
      </c>
      <c r="R59" s="67">
        <f t="shared" si="1"/>
        <v>0</v>
      </c>
      <c r="S59" s="100">
        <v>0</v>
      </c>
      <c r="T59" s="100"/>
      <c r="U59" s="100"/>
      <c r="V59" s="100"/>
      <c r="W59" s="104"/>
      <c r="X59" s="93"/>
    </row>
    <row r="60" s="89" customFormat="1" ht="20.25" customHeight="1" spans="1:24">
      <c r="A60" s="98">
        <v>971</v>
      </c>
      <c r="B60" s="99" t="s">
        <v>196</v>
      </c>
      <c r="C60" s="63" t="s">
        <v>194</v>
      </c>
      <c r="D60" s="63" t="s">
        <v>102</v>
      </c>
      <c r="E60" s="63"/>
      <c r="F60" s="64" t="s">
        <v>197</v>
      </c>
      <c r="G60" s="64"/>
      <c r="H60" s="67">
        <f t="shared" si="15"/>
        <v>12</v>
      </c>
      <c r="I60" s="67">
        <f t="shared" si="16"/>
        <v>0</v>
      </c>
      <c r="J60" s="100">
        <v>0</v>
      </c>
      <c r="K60" s="100">
        <v>0</v>
      </c>
      <c r="L60" s="100">
        <v>0</v>
      </c>
      <c r="M60" s="100">
        <f t="shared" si="17"/>
        <v>12</v>
      </c>
      <c r="N60" s="100">
        <f>N61</f>
        <v>12</v>
      </c>
      <c r="O60" s="100">
        <v>0</v>
      </c>
      <c r="P60" s="100">
        <v>0</v>
      </c>
      <c r="Q60" s="100">
        <v>0</v>
      </c>
      <c r="R60" s="67">
        <f t="shared" ref="R39:R83" si="18">R61+R84+R90+R93+R103+R113+R125+R142+R145+R148+R151+R154+R157+R118+R162</f>
        <v>0</v>
      </c>
      <c r="S60" s="100">
        <v>0</v>
      </c>
      <c r="T60" s="100"/>
      <c r="U60" s="100"/>
      <c r="V60" s="100"/>
      <c r="W60" s="104"/>
      <c r="X60" s="93"/>
    </row>
    <row r="61" s="89" customFormat="1" ht="25" customHeight="1" spans="1:24">
      <c r="A61" s="98">
        <v>971</v>
      </c>
      <c r="B61" s="99" t="s">
        <v>198</v>
      </c>
      <c r="C61" s="63" t="s">
        <v>194</v>
      </c>
      <c r="D61" s="63" t="s">
        <v>102</v>
      </c>
      <c r="E61" s="63" t="s">
        <v>199</v>
      </c>
      <c r="F61" s="64" t="s">
        <v>200</v>
      </c>
      <c r="G61" s="64"/>
      <c r="H61" s="67">
        <f t="shared" si="15"/>
        <v>12</v>
      </c>
      <c r="I61" s="67">
        <f t="shared" si="16"/>
        <v>0</v>
      </c>
      <c r="J61" s="100">
        <v>0</v>
      </c>
      <c r="K61" s="100">
        <v>0</v>
      </c>
      <c r="L61" s="100">
        <v>0</v>
      </c>
      <c r="M61" s="100">
        <f t="shared" si="17"/>
        <v>12</v>
      </c>
      <c r="N61" s="100">
        <v>12</v>
      </c>
      <c r="O61" s="100">
        <v>0</v>
      </c>
      <c r="P61" s="100">
        <v>0</v>
      </c>
      <c r="Q61" s="100">
        <v>0</v>
      </c>
      <c r="R61" s="67">
        <f t="shared" si="18"/>
        <v>0</v>
      </c>
      <c r="S61" s="100">
        <v>0</v>
      </c>
      <c r="T61" s="100"/>
      <c r="U61" s="100"/>
      <c r="V61" s="100"/>
      <c r="W61" s="104"/>
      <c r="X61" s="93"/>
    </row>
    <row r="62" s="89" customFormat="1" ht="20.25" customHeight="1" spans="1:24">
      <c r="A62" s="98">
        <v>971</v>
      </c>
      <c r="B62" s="99" t="s">
        <v>201</v>
      </c>
      <c r="C62" s="63" t="s">
        <v>194</v>
      </c>
      <c r="D62" s="63" t="s">
        <v>202</v>
      </c>
      <c r="E62" s="63"/>
      <c r="F62" s="64" t="s">
        <v>203</v>
      </c>
      <c r="G62" s="64"/>
      <c r="H62" s="67">
        <f t="shared" si="15"/>
        <v>2</v>
      </c>
      <c r="I62" s="67">
        <f t="shared" si="16"/>
        <v>0</v>
      </c>
      <c r="J62" s="100">
        <v>0</v>
      </c>
      <c r="K62" s="100">
        <v>0</v>
      </c>
      <c r="L62" s="100">
        <v>0</v>
      </c>
      <c r="M62" s="100">
        <f t="shared" si="17"/>
        <v>2</v>
      </c>
      <c r="N62" s="100">
        <f>N63</f>
        <v>2</v>
      </c>
      <c r="O62" s="100">
        <v>0</v>
      </c>
      <c r="P62" s="100">
        <v>0</v>
      </c>
      <c r="Q62" s="100">
        <v>0</v>
      </c>
      <c r="R62" s="67">
        <f t="shared" si="18"/>
        <v>0</v>
      </c>
      <c r="S62" s="100">
        <v>0</v>
      </c>
      <c r="T62" s="100"/>
      <c r="U62" s="100"/>
      <c r="V62" s="100"/>
      <c r="W62" s="104"/>
      <c r="X62" s="93"/>
    </row>
    <row r="63" s="89" customFormat="1" ht="20.25" customHeight="1" spans="1:24">
      <c r="A63" s="98">
        <v>971</v>
      </c>
      <c r="B63" s="99" t="s">
        <v>204</v>
      </c>
      <c r="C63" s="63" t="s">
        <v>194</v>
      </c>
      <c r="D63" s="63" t="s">
        <v>202</v>
      </c>
      <c r="E63" s="63" t="s">
        <v>205</v>
      </c>
      <c r="F63" s="64" t="s">
        <v>206</v>
      </c>
      <c r="G63" s="64"/>
      <c r="H63" s="67">
        <f t="shared" si="15"/>
        <v>2</v>
      </c>
      <c r="I63" s="67">
        <f t="shared" si="16"/>
        <v>0</v>
      </c>
      <c r="J63" s="100">
        <v>0</v>
      </c>
      <c r="K63" s="100">
        <v>0</v>
      </c>
      <c r="L63" s="100">
        <v>0</v>
      </c>
      <c r="M63" s="100">
        <f t="shared" si="17"/>
        <v>2</v>
      </c>
      <c r="N63" s="100">
        <v>2</v>
      </c>
      <c r="O63" s="100">
        <v>0</v>
      </c>
      <c r="P63" s="100">
        <v>0</v>
      </c>
      <c r="Q63" s="100">
        <v>0</v>
      </c>
      <c r="R63" s="67">
        <f t="shared" si="18"/>
        <v>0</v>
      </c>
      <c r="S63" s="100">
        <v>0</v>
      </c>
      <c r="T63" s="100"/>
      <c r="U63" s="100"/>
      <c r="V63" s="100"/>
      <c r="W63" s="104"/>
      <c r="X63" s="93"/>
    </row>
    <row r="64" s="89" customFormat="1" ht="20.25" customHeight="1" spans="1:24">
      <c r="A64" s="98">
        <v>971</v>
      </c>
      <c r="B64" s="99">
        <v>211</v>
      </c>
      <c r="C64" s="63">
        <v>211</v>
      </c>
      <c r="D64" s="63"/>
      <c r="E64" s="63"/>
      <c r="F64" s="64" t="s">
        <v>207</v>
      </c>
      <c r="G64" s="64"/>
      <c r="H64" s="67">
        <f t="shared" si="15"/>
        <v>969</v>
      </c>
      <c r="I64" s="67">
        <f t="shared" si="16"/>
        <v>0</v>
      </c>
      <c r="J64" s="100">
        <v>0</v>
      </c>
      <c r="K64" s="100">
        <v>0</v>
      </c>
      <c r="L64" s="100">
        <v>0</v>
      </c>
      <c r="M64" s="100">
        <f t="shared" si="17"/>
        <v>969</v>
      </c>
      <c r="N64" s="100">
        <f>N65+N67+N69</f>
        <v>122</v>
      </c>
      <c r="O64" s="100">
        <f>O65+O67+O69</f>
        <v>0</v>
      </c>
      <c r="P64" s="100">
        <f>P65+P67+P69</f>
        <v>847</v>
      </c>
      <c r="Q64" s="100">
        <f>Q65+Q67+Q69</f>
        <v>0</v>
      </c>
      <c r="R64" s="67">
        <f t="shared" si="18"/>
        <v>0</v>
      </c>
      <c r="S64" s="100">
        <v>0</v>
      </c>
      <c r="T64" s="100"/>
      <c r="U64" s="100"/>
      <c r="V64" s="100"/>
      <c r="W64" s="104"/>
      <c r="X64" s="93"/>
    </row>
    <row r="65" s="89" customFormat="1" ht="20.25" customHeight="1" spans="1:24">
      <c r="A65" s="98">
        <v>971</v>
      </c>
      <c r="B65" s="99" t="s">
        <v>208</v>
      </c>
      <c r="C65" s="63">
        <v>211</v>
      </c>
      <c r="D65" s="63">
        <v>1</v>
      </c>
      <c r="E65" s="63"/>
      <c r="F65" s="64" t="s">
        <v>209</v>
      </c>
      <c r="G65" s="64"/>
      <c r="H65" s="67">
        <f t="shared" ref="H65:H70" si="19">I65+M65</f>
        <v>122</v>
      </c>
      <c r="I65" s="67">
        <f t="shared" ref="I65:I70" si="20">SUM(J65:L65)</f>
        <v>0</v>
      </c>
      <c r="J65" s="100">
        <v>0</v>
      </c>
      <c r="K65" s="100">
        <v>0</v>
      </c>
      <c r="L65" s="100">
        <v>0</v>
      </c>
      <c r="M65" s="100">
        <f t="shared" ref="M65:M71" si="21">SUM(N65:S65)</f>
        <v>122</v>
      </c>
      <c r="N65" s="100">
        <f t="shared" ref="N65:N69" si="22">N66</f>
        <v>122</v>
      </c>
      <c r="O65" s="100">
        <v>0</v>
      </c>
      <c r="P65" s="100">
        <v>0</v>
      </c>
      <c r="Q65" s="100">
        <v>0</v>
      </c>
      <c r="R65" s="67">
        <f t="shared" si="18"/>
        <v>0</v>
      </c>
      <c r="S65" s="100">
        <v>0</v>
      </c>
      <c r="T65" s="100"/>
      <c r="U65" s="100"/>
      <c r="V65" s="100"/>
      <c r="W65" s="104"/>
      <c r="X65" s="93"/>
    </row>
    <row r="66" s="89" customFormat="1" ht="20.25" customHeight="1" spans="1:24">
      <c r="A66" s="98">
        <v>971</v>
      </c>
      <c r="B66" s="99" t="s">
        <v>210</v>
      </c>
      <c r="C66" s="63">
        <v>211</v>
      </c>
      <c r="D66" s="63">
        <v>1</v>
      </c>
      <c r="E66" s="63">
        <v>2</v>
      </c>
      <c r="F66" s="64" t="s">
        <v>93</v>
      </c>
      <c r="G66" s="64"/>
      <c r="H66" s="67">
        <f t="shared" si="19"/>
        <v>122</v>
      </c>
      <c r="I66" s="67">
        <f t="shared" si="20"/>
        <v>0</v>
      </c>
      <c r="J66" s="100">
        <v>0</v>
      </c>
      <c r="K66" s="100">
        <v>0</v>
      </c>
      <c r="L66" s="100">
        <v>0</v>
      </c>
      <c r="M66" s="100">
        <f t="shared" si="21"/>
        <v>122</v>
      </c>
      <c r="N66" s="100">
        <v>122</v>
      </c>
      <c r="O66" s="100">
        <v>0</v>
      </c>
      <c r="P66" s="100">
        <v>0</v>
      </c>
      <c r="Q66" s="100">
        <v>0</v>
      </c>
      <c r="R66" s="67">
        <f t="shared" si="18"/>
        <v>0</v>
      </c>
      <c r="S66" s="100">
        <v>0</v>
      </c>
      <c r="T66" s="100"/>
      <c r="U66" s="100"/>
      <c r="V66" s="100"/>
      <c r="W66" s="104"/>
      <c r="X66" s="93"/>
    </row>
    <row r="67" s="89" customFormat="1" ht="20.25" customHeight="1" spans="1:24">
      <c r="A67" s="98">
        <v>971</v>
      </c>
      <c r="B67" s="99" t="s">
        <v>211</v>
      </c>
      <c r="C67" s="63">
        <v>211</v>
      </c>
      <c r="D67" s="63">
        <v>3</v>
      </c>
      <c r="E67" s="63"/>
      <c r="F67" s="64" t="s">
        <v>212</v>
      </c>
      <c r="G67" s="64"/>
      <c r="H67" s="67">
        <f t="shared" si="19"/>
        <v>795</v>
      </c>
      <c r="I67" s="67">
        <f t="shared" si="20"/>
        <v>0</v>
      </c>
      <c r="J67" s="100">
        <v>0</v>
      </c>
      <c r="K67" s="100">
        <v>0</v>
      </c>
      <c r="L67" s="100">
        <v>0</v>
      </c>
      <c r="M67" s="100">
        <f t="shared" si="21"/>
        <v>795</v>
      </c>
      <c r="N67" s="100">
        <f t="shared" si="22"/>
        <v>0</v>
      </c>
      <c r="O67" s="100">
        <f>O68</f>
        <v>0</v>
      </c>
      <c r="P67" s="100">
        <f>P68</f>
        <v>795</v>
      </c>
      <c r="Q67" s="100">
        <v>0</v>
      </c>
      <c r="R67" s="67">
        <f t="shared" si="18"/>
        <v>0</v>
      </c>
      <c r="S67" s="100">
        <v>0</v>
      </c>
      <c r="T67" s="100"/>
      <c r="U67" s="100"/>
      <c r="V67" s="100"/>
      <c r="W67" s="104"/>
      <c r="X67" s="93"/>
    </row>
    <row r="68" s="89" customFormat="1" ht="20.25" customHeight="1" spans="1:24">
      <c r="A68" s="98">
        <v>971</v>
      </c>
      <c r="B68" s="99" t="s">
        <v>213</v>
      </c>
      <c r="C68" s="63">
        <v>211</v>
      </c>
      <c r="D68" s="63">
        <v>3</v>
      </c>
      <c r="E68" s="63">
        <v>2</v>
      </c>
      <c r="F68" s="64" t="s">
        <v>214</v>
      </c>
      <c r="G68" s="64"/>
      <c r="H68" s="67">
        <f t="shared" si="19"/>
        <v>795</v>
      </c>
      <c r="I68" s="67">
        <f t="shared" si="20"/>
        <v>0</v>
      </c>
      <c r="J68" s="100">
        <v>0</v>
      </c>
      <c r="K68" s="100">
        <v>0</v>
      </c>
      <c r="L68" s="100">
        <v>0</v>
      </c>
      <c r="M68" s="100">
        <f t="shared" si="21"/>
        <v>795</v>
      </c>
      <c r="N68" s="100">
        <v>0</v>
      </c>
      <c r="O68" s="100">
        <v>0</v>
      </c>
      <c r="P68" s="100">
        <v>795</v>
      </c>
      <c r="Q68" s="100">
        <v>0</v>
      </c>
      <c r="R68" s="67">
        <f t="shared" si="18"/>
        <v>0</v>
      </c>
      <c r="S68" s="100">
        <v>0</v>
      </c>
      <c r="T68" s="100"/>
      <c r="U68" s="100"/>
      <c r="V68" s="100"/>
      <c r="W68" s="104"/>
      <c r="X68" s="93"/>
    </row>
    <row r="69" s="89" customFormat="1" ht="20.25" customHeight="1" spans="1:24">
      <c r="A69" s="98">
        <v>971</v>
      </c>
      <c r="B69" s="99" t="s">
        <v>215</v>
      </c>
      <c r="C69" s="63">
        <v>211</v>
      </c>
      <c r="D69" s="63" t="s">
        <v>216</v>
      </c>
      <c r="E69" s="63"/>
      <c r="F69" s="64" t="s">
        <v>217</v>
      </c>
      <c r="G69" s="64"/>
      <c r="H69" s="67">
        <f t="shared" si="19"/>
        <v>52</v>
      </c>
      <c r="I69" s="67">
        <f t="shared" si="20"/>
        <v>0</v>
      </c>
      <c r="J69" s="100">
        <v>0</v>
      </c>
      <c r="K69" s="100">
        <v>0</v>
      </c>
      <c r="L69" s="100">
        <v>0</v>
      </c>
      <c r="M69" s="100">
        <f t="shared" si="21"/>
        <v>52</v>
      </c>
      <c r="N69" s="100">
        <f t="shared" si="22"/>
        <v>0</v>
      </c>
      <c r="O69" s="100">
        <f>O70</f>
        <v>0</v>
      </c>
      <c r="P69" s="100">
        <f>P70</f>
        <v>52</v>
      </c>
      <c r="Q69" s="100">
        <v>0</v>
      </c>
      <c r="R69" s="67">
        <f t="shared" si="18"/>
        <v>0</v>
      </c>
      <c r="S69" s="100">
        <v>0</v>
      </c>
      <c r="T69" s="100"/>
      <c r="U69" s="100"/>
      <c r="V69" s="100"/>
      <c r="W69" s="104"/>
      <c r="X69" s="93"/>
    </row>
    <row r="70" s="89" customFormat="1" ht="21" customHeight="1" spans="1:24">
      <c r="A70" s="98">
        <v>971</v>
      </c>
      <c r="B70" s="99" t="s">
        <v>218</v>
      </c>
      <c r="C70" s="63">
        <v>211</v>
      </c>
      <c r="D70" s="63" t="s">
        <v>216</v>
      </c>
      <c r="E70" s="63" t="s">
        <v>152</v>
      </c>
      <c r="F70" s="64" t="s">
        <v>219</v>
      </c>
      <c r="G70" s="64"/>
      <c r="H70" s="67">
        <f t="shared" si="19"/>
        <v>52</v>
      </c>
      <c r="I70" s="67">
        <f t="shared" si="20"/>
        <v>0</v>
      </c>
      <c r="J70" s="100">
        <v>0</v>
      </c>
      <c r="K70" s="100">
        <v>0</v>
      </c>
      <c r="L70" s="100">
        <v>0</v>
      </c>
      <c r="M70" s="100">
        <f t="shared" si="21"/>
        <v>52</v>
      </c>
      <c r="N70" s="100">
        <v>0</v>
      </c>
      <c r="O70" s="100"/>
      <c r="P70" s="100">
        <v>52</v>
      </c>
      <c r="Q70" s="100"/>
      <c r="R70" s="67">
        <f t="shared" si="18"/>
        <v>0</v>
      </c>
      <c r="S70" s="100">
        <v>0</v>
      </c>
      <c r="T70" s="100"/>
      <c r="U70" s="100"/>
      <c r="V70" s="100"/>
      <c r="W70" s="104"/>
      <c r="X70" s="93"/>
    </row>
    <row r="71" s="89" customFormat="1" ht="20.25" customHeight="1" spans="1:24">
      <c r="A71" s="98">
        <v>971</v>
      </c>
      <c r="B71" s="99" t="s">
        <v>220</v>
      </c>
      <c r="C71" s="63">
        <v>212</v>
      </c>
      <c r="D71" s="63"/>
      <c r="E71" s="63"/>
      <c r="F71" s="64" t="s">
        <v>221</v>
      </c>
      <c r="G71" s="64"/>
      <c r="H71" s="67">
        <f t="shared" ref="H71:H88" si="23">I71+M71</f>
        <v>97914.88</v>
      </c>
      <c r="I71" s="67">
        <f t="shared" ref="I71:I88" si="24">SUM(J71:L71)</f>
        <v>0</v>
      </c>
      <c r="J71" s="100">
        <v>0</v>
      </c>
      <c r="K71" s="100">
        <v>0</v>
      </c>
      <c r="L71" s="100">
        <v>0</v>
      </c>
      <c r="M71" s="100">
        <f t="shared" si="21"/>
        <v>97914.88</v>
      </c>
      <c r="N71" s="100">
        <f>N72+N76+N78+N80+N82+N84+N86</f>
        <v>1035.18</v>
      </c>
      <c r="O71" s="100">
        <f>O72+O76+O78+O80+O82+O84+O86</f>
        <v>96204</v>
      </c>
      <c r="P71" s="100">
        <f>P72+P76+P78+P80+P82+P84+P86</f>
        <v>675.7</v>
      </c>
      <c r="Q71" s="100">
        <f>Q72+Q76+Q78+Q80+Q82+Q84+Q86</f>
        <v>0</v>
      </c>
      <c r="R71" s="67">
        <f t="shared" si="18"/>
        <v>0</v>
      </c>
      <c r="S71" s="100">
        <v>0</v>
      </c>
      <c r="T71" s="100"/>
      <c r="U71" s="100"/>
      <c r="V71" s="100"/>
      <c r="W71" s="104"/>
      <c r="X71" s="93"/>
    </row>
    <row r="72" s="89" customFormat="1" ht="20.25" customHeight="1" spans="1:24">
      <c r="A72" s="98">
        <v>971</v>
      </c>
      <c r="B72" s="99" t="s">
        <v>222</v>
      </c>
      <c r="C72" s="63">
        <v>212</v>
      </c>
      <c r="D72" s="63">
        <v>1</v>
      </c>
      <c r="E72" s="63"/>
      <c r="F72" s="64" t="s">
        <v>223</v>
      </c>
      <c r="G72" s="64"/>
      <c r="H72" s="67">
        <f t="shared" si="23"/>
        <v>124.2</v>
      </c>
      <c r="I72" s="67">
        <f t="shared" si="24"/>
        <v>0</v>
      </c>
      <c r="J72" s="100">
        <v>0</v>
      </c>
      <c r="K72" s="100">
        <v>0</v>
      </c>
      <c r="L72" s="100">
        <v>0</v>
      </c>
      <c r="M72" s="100">
        <f t="shared" ref="M71:M88" si="25">SUM(N72:S72)</f>
        <v>124.2</v>
      </c>
      <c r="N72" s="100">
        <f>SUM(N73:N75)</f>
        <v>112.5</v>
      </c>
      <c r="O72" s="100">
        <f>SUM(O73:O75)</f>
        <v>0</v>
      </c>
      <c r="P72" s="100">
        <f>SUM(P73:P75)</f>
        <v>11.7</v>
      </c>
      <c r="Q72" s="100"/>
      <c r="R72" s="67">
        <f t="shared" si="18"/>
        <v>0</v>
      </c>
      <c r="S72" s="100">
        <v>0</v>
      </c>
      <c r="T72" s="100"/>
      <c r="U72" s="100"/>
      <c r="V72" s="100"/>
      <c r="W72" s="104"/>
      <c r="X72" s="93"/>
    </row>
    <row r="73" s="89" customFormat="1" ht="20.25" customHeight="1" spans="1:24">
      <c r="A73" s="98">
        <v>971</v>
      </c>
      <c r="B73" s="99" t="s">
        <v>224</v>
      </c>
      <c r="C73" s="63">
        <v>212</v>
      </c>
      <c r="D73" s="63">
        <v>1</v>
      </c>
      <c r="E73" s="63">
        <v>4</v>
      </c>
      <c r="F73" s="64" t="s">
        <v>225</v>
      </c>
      <c r="G73" s="64"/>
      <c r="H73" s="67">
        <f t="shared" si="23"/>
        <v>8</v>
      </c>
      <c r="I73" s="67">
        <f t="shared" si="24"/>
        <v>0</v>
      </c>
      <c r="J73" s="100">
        <v>0</v>
      </c>
      <c r="K73" s="100">
        <v>0</v>
      </c>
      <c r="L73" s="100">
        <v>0</v>
      </c>
      <c r="M73" s="100">
        <f t="shared" si="25"/>
        <v>8</v>
      </c>
      <c r="N73" s="100">
        <v>8</v>
      </c>
      <c r="O73" s="100">
        <v>0</v>
      </c>
      <c r="P73" s="100">
        <v>0</v>
      </c>
      <c r="Q73" s="100"/>
      <c r="R73" s="67">
        <f t="shared" si="18"/>
        <v>0</v>
      </c>
      <c r="S73" s="100">
        <v>0</v>
      </c>
      <c r="T73" s="100"/>
      <c r="U73" s="100"/>
      <c r="V73" s="100"/>
      <c r="W73" s="104"/>
      <c r="X73" s="93"/>
    </row>
    <row r="74" s="89" customFormat="1" ht="20.25" customHeight="1" spans="1:24">
      <c r="A74" s="98">
        <v>971</v>
      </c>
      <c r="B74" s="99" t="s">
        <v>226</v>
      </c>
      <c r="C74" s="63">
        <v>212</v>
      </c>
      <c r="D74" s="63">
        <v>1</v>
      </c>
      <c r="E74" s="63" t="s">
        <v>227</v>
      </c>
      <c r="F74" s="64" t="s">
        <v>228</v>
      </c>
      <c r="G74" s="64"/>
      <c r="H74" s="67">
        <f t="shared" si="23"/>
        <v>104.5</v>
      </c>
      <c r="I74" s="67">
        <f t="shared" si="24"/>
        <v>0</v>
      </c>
      <c r="J74" s="100">
        <v>0</v>
      </c>
      <c r="K74" s="100">
        <v>0</v>
      </c>
      <c r="L74" s="100">
        <v>0</v>
      </c>
      <c r="M74" s="100">
        <f t="shared" si="25"/>
        <v>104.5</v>
      </c>
      <c r="N74" s="100">
        <v>104.5</v>
      </c>
      <c r="O74" s="100">
        <v>0</v>
      </c>
      <c r="P74" s="100">
        <v>0</v>
      </c>
      <c r="Q74" s="100"/>
      <c r="R74" s="67">
        <f t="shared" si="18"/>
        <v>0</v>
      </c>
      <c r="S74" s="100">
        <v>0</v>
      </c>
      <c r="T74" s="100"/>
      <c r="U74" s="100"/>
      <c r="V74" s="100"/>
      <c r="W74" s="104"/>
      <c r="X74" s="93"/>
    </row>
    <row r="75" s="89" customFormat="1" ht="20.25" customHeight="1" spans="1:24">
      <c r="A75" s="98">
        <v>971</v>
      </c>
      <c r="B75" s="99" t="s">
        <v>229</v>
      </c>
      <c r="C75" s="63">
        <v>212</v>
      </c>
      <c r="D75" s="63">
        <v>1</v>
      </c>
      <c r="E75" s="63">
        <v>99</v>
      </c>
      <c r="F75" s="64" t="s">
        <v>230</v>
      </c>
      <c r="G75" s="64"/>
      <c r="H75" s="67">
        <f t="shared" si="23"/>
        <v>11.7</v>
      </c>
      <c r="I75" s="67">
        <f t="shared" si="24"/>
        <v>0</v>
      </c>
      <c r="J75" s="100">
        <v>0</v>
      </c>
      <c r="K75" s="100">
        <v>0</v>
      </c>
      <c r="L75" s="100">
        <v>0</v>
      </c>
      <c r="M75" s="100">
        <f t="shared" si="25"/>
        <v>11.7</v>
      </c>
      <c r="N75" s="100">
        <v>0</v>
      </c>
      <c r="O75" s="100">
        <v>0</v>
      </c>
      <c r="P75" s="100">
        <v>11.7</v>
      </c>
      <c r="Q75" s="100">
        <v>0</v>
      </c>
      <c r="R75" s="67">
        <f t="shared" si="18"/>
        <v>0</v>
      </c>
      <c r="S75" s="100">
        <v>0</v>
      </c>
      <c r="T75" s="100"/>
      <c r="U75" s="100"/>
      <c r="V75" s="100"/>
      <c r="W75" s="104"/>
      <c r="X75" s="93"/>
    </row>
    <row r="76" s="89" customFormat="1" ht="20.25" customHeight="1" spans="1:24">
      <c r="A76" s="98">
        <v>971</v>
      </c>
      <c r="B76" s="99" t="s">
        <v>231</v>
      </c>
      <c r="C76" s="63">
        <v>212</v>
      </c>
      <c r="D76" s="63">
        <v>2</v>
      </c>
      <c r="E76" s="63"/>
      <c r="F76" s="64" t="s">
        <v>232</v>
      </c>
      <c r="G76" s="64"/>
      <c r="H76" s="67">
        <f t="shared" si="23"/>
        <v>212.68</v>
      </c>
      <c r="I76" s="67">
        <f t="shared" si="24"/>
        <v>0</v>
      </c>
      <c r="J76" s="100">
        <v>0</v>
      </c>
      <c r="K76" s="100">
        <v>0</v>
      </c>
      <c r="L76" s="100">
        <v>0</v>
      </c>
      <c r="M76" s="100">
        <f t="shared" si="25"/>
        <v>212.68</v>
      </c>
      <c r="N76" s="100">
        <f>N77</f>
        <v>212.68</v>
      </c>
      <c r="O76" s="100">
        <v>0</v>
      </c>
      <c r="P76" s="100">
        <v>0</v>
      </c>
      <c r="Q76" s="100"/>
      <c r="R76" s="67">
        <f t="shared" si="18"/>
        <v>0</v>
      </c>
      <c r="S76" s="100">
        <v>0</v>
      </c>
      <c r="T76" s="100"/>
      <c r="U76" s="100"/>
      <c r="V76" s="100"/>
      <c r="W76" s="104"/>
      <c r="X76" s="93"/>
    </row>
    <row r="77" s="89" customFormat="1" ht="20.25" customHeight="1" spans="1:24">
      <c r="A77" s="98">
        <v>971</v>
      </c>
      <c r="B77" s="99" t="s">
        <v>233</v>
      </c>
      <c r="C77" s="63">
        <v>212</v>
      </c>
      <c r="D77" s="63">
        <v>2</v>
      </c>
      <c r="E77" s="63">
        <v>1</v>
      </c>
      <c r="F77" s="64" t="s">
        <v>234</v>
      </c>
      <c r="G77" s="64"/>
      <c r="H77" s="67">
        <f t="shared" si="23"/>
        <v>212.68</v>
      </c>
      <c r="I77" s="67">
        <f t="shared" si="24"/>
        <v>0</v>
      </c>
      <c r="J77" s="100">
        <v>0</v>
      </c>
      <c r="K77" s="100">
        <v>0</v>
      </c>
      <c r="L77" s="100">
        <v>0</v>
      </c>
      <c r="M77" s="100">
        <f t="shared" si="25"/>
        <v>212.68</v>
      </c>
      <c r="N77" s="101">
        <v>212.68</v>
      </c>
      <c r="O77" s="100">
        <v>0</v>
      </c>
      <c r="P77" s="100">
        <v>0</v>
      </c>
      <c r="Q77" s="100"/>
      <c r="R77" s="67">
        <f t="shared" si="18"/>
        <v>0</v>
      </c>
      <c r="S77" s="100">
        <v>0</v>
      </c>
      <c r="T77" s="100"/>
      <c r="U77" s="100"/>
      <c r="V77" s="100"/>
      <c r="W77" s="104"/>
      <c r="X77" s="93"/>
    </row>
    <row r="78" s="89" customFormat="1" ht="20.25" customHeight="1" spans="1:24">
      <c r="A78" s="98">
        <v>971</v>
      </c>
      <c r="B78" s="99" t="s">
        <v>235</v>
      </c>
      <c r="C78" s="63">
        <v>212</v>
      </c>
      <c r="D78" s="63">
        <v>3</v>
      </c>
      <c r="E78" s="63"/>
      <c r="F78" s="64" t="s">
        <v>236</v>
      </c>
      <c r="G78" s="64"/>
      <c r="H78" s="67">
        <f t="shared" si="23"/>
        <v>16788</v>
      </c>
      <c r="I78" s="67">
        <f t="shared" si="24"/>
        <v>0</v>
      </c>
      <c r="J78" s="100">
        <v>0</v>
      </c>
      <c r="K78" s="100">
        <v>0</v>
      </c>
      <c r="L78" s="100">
        <v>0</v>
      </c>
      <c r="M78" s="100">
        <f t="shared" si="25"/>
        <v>16788</v>
      </c>
      <c r="N78" s="100">
        <f>N79</f>
        <v>0</v>
      </c>
      <c r="O78" s="100">
        <f>O79</f>
        <v>16124</v>
      </c>
      <c r="P78" s="100">
        <f>P79</f>
        <v>664</v>
      </c>
      <c r="Q78" s="100">
        <f>Q79</f>
        <v>0</v>
      </c>
      <c r="R78" s="67">
        <f t="shared" si="18"/>
        <v>0</v>
      </c>
      <c r="S78" s="100">
        <v>0</v>
      </c>
      <c r="T78" s="100"/>
      <c r="U78" s="100"/>
      <c r="V78" s="100"/>
      <c r="W78" s="104"/>
      <c r="X78" s="93"/>
    </row>
    <row r="79" s="89" customFormat="1" ht="25" customHeight="1" spans="1:24">
      <c r="A79" s="98">
        <v>971</v>
      </c>
      <c r="B79" s="99" t="s">
        <v>237</v>
      </c>
      <c r="C79" s="63">
        <v>212</v>
      </c>
      <c r="D79" s="63">
        <v>3</v>
      </c>
      <c r="E79" s="63">
        <v>99</v>
      </c>
      <c r="F79" s="64" t="s">
        <v>238</v>
      </c>
      <c r="G79" s="64"/>
      <c r="H79" s="67">
        <f t="shared" si="23"/>
        <v>16788</v>
      </c>
      <c r="I79" s="67">
        <f t="shared" si="24"/>
        <v>0</v>
      </c>
      <c r="J79" s="100">
        <v>0</v>
      </c>
      <c r="K79" s="100">
        <v>0</v>
      </c>
      <c r="L79" s="100">
        <v>0</v>
      </c>
      <c r="M79" s="100">
        <f t="shared" si="25"/>
        <v>16788</v>
      </c>
      <c r="N79" s="100">
        <v>0</v>
      </c>
      <c r="O79" s="100">
        <v>16124</v>
      </c>
      <c r="P79" s="100">
        <v>664</v>
      </c>
      <c r="Q79" s="100">
        <v>0</v>
      </c>
      <c r="R79" s="67">
        <f t="shared" si="18"/>
        <v>0</v>
      </c>
      <c r="S79" s="100">
        <v>0</v>
      </c>
      <c r="T79" s="100"/>
      <c r="U79" s="100"/>
      <c r="V79" s="100"/>
      <c r="W79" s="104"/>
      <c r="X79" s="93"/>
    </row>
    <row r="80" s="89" customFormat="1" ht="20.25" customHeight="1" spans="1:24">
      <c r="A80" s="98">
        <v>971</v>
      </c>
      <c r="B80" s="99" t="s">
        <v>239</v>
      </c>
      <c r="C80" s="63">
        <v>212</v>
      </c>
      <c r="D80" s="63">
        <v>5</v>
      </c>
      <c r="E80" s="63"/>
      <c r="F80" s="64" t="s">
        <v>240</v>
      </c>
      <c r="G80" s="64"/>
      <c r="H80" s="67">
        <f t="shared" si="23"/>
        <v>490</v>
      </c>
      <c r="I80" s="67">
        <f t="shared" si="24"/>
        <v>0</v>
      </c>
      <c r="J80" s="100">
        <v>0</v>
      </c>
      <c r="K80" s="100">
        <v>0</v>
      </c>
      <c r="L80" s="100">
        <v>0</v>
      </c>
      <c r="M80" s="100">
        <f t="shared" si="25"/>
        <v>490</v>
      </c>
      <c r="N80" s="100">
        <f>N81</f>
        <v>490</v>
      </c>
      <c r="O80" s="100">
        <v>0</v>
      </c>
      <c r="P80" s="100">
        <v>0</v>
      </c>
      <c r="Q80" s="100">
        <v>0</v>
      </c>
      <c r="R80" s="67">
        <f t="shared" si="18"/>
        <v>0</v>
      </c>
      <c r="S80" s="100">
        <v>0</v>
      </c>
      <c r="T80" s="100"/>
      <c r="U80" s="100"/>
      <c r="V80" s="100"/>
      <c r="W80" s="104"/>
      <c r="X80" s="93"/>
    </row>
    <row r="81" s="89" customFormat="1" ht="20.25" customHeight="1" spans="1:24">
      <c r="A81" s="98">
        <v>971</v>
      </c>
      <c r="B81" s="99" t="s">
        <v>241</v>
      </c>
      <c r="C81" s="63">
        <v>212</v>
      </c>
      <c r="D81" s="63">
        <v>5</v>
      </c>
      <c r="E81" s="63">
        <v>1</v>
      </c>
      <c r="F81" s="64" t="s">
        <v>242</v>
      </c>
      <c r="G81" s="64"/>
      <c r="H81" s="67">
        <f t="shared" si="23"/>
        <v>490</v>
      </c>
      <c r="I81" s="67">
        <f t="shared" si="24"/>
        <v>0</v>
      </c>
      <c r="J81" s="100">
        <v>0</v>
      </c>
      <c r="K81" s="100">
        <v>0</v>
      </c>
      <c r="L81" s="100">
        <v>0</v>
      </c>
      <c r="M81" s="100">
        <f t="shared" si="25"/>
        <v>490</v>
      </c>
      <c r="N81" s="100">
        <v>490</v>
      </c>
      <c r="O81" s="100">
        <v>0</v>
      </c>
      <c r="P81" s="100">
        <v>0</v>
      </c>
      <c r="Q81" s="100">
        <v>0</v>
      </c>
      <c r="R81" s="67">
        <f t="shared" si="18"/>
        <v>0</v>
      </c>
      <c r="S81" s="100">
        <v>0</v>
      </c>
      <c r="T81" s="100"/>
      <c r="U81" s="100"/>
      <c r="V81" s="100"/>
      <c r="W81" s="104"/>
      <c r="X81" s="93"/>
    </row>
    <row r="82" s="89" customFormat="1" ht="20.25" customHeight="1" spans="1:24">
      <c r="A82" s="98">
        <v>971</v>
      </c>
      <c r="B82" s="99" t="s">
        <v>243</v>
      </c>
      <c r="C82" s="63">
        <v>212</v>
      </c>
      <c r="D82" s="63">
        <v>8</v>
      </c>
      <c r="E82" s="63"/>
      <c r="F82" s="64" t="s">
        <v>244</v>
      </c>
      <c r="G82" s="64"/>
      <c r="H82" s="67">
        <f t="shared" si="23"/>
        <v>80000</v>
      </c>
      <c r="I82" s="67">
        <f t="shared" si="24"/>
        <v>0</v>
      </c>
      <c r="J82" s="100">
        <v>0</v>
      </c>
      <c r="K82" s="100">
        <v>0</v>
      </c>
      <c r="L82" s="100">
        <v>0</v>
      </c>
      <c r="M82" s="100">
        <f t="shared" si="25"/>
        <v>80000</v>
      </c>
      <c r="N82" s="100">
        <f>N83</f>
        <v>0</v>
      </c>
      <c r="O82" s="100">
        <f>O83</f>
        <v>80000</v>
      </c>
      <c r="P82" s="100">
        <f>P83</f>
        <v>0</v>
      </c>
      <c r="Q82" s="100">
        <v>0</v>
      </c>
      <c r="R82" s="67">
        <f t="shared" si="18"/>
        <v>0</v>
      </c>
      <c r="S82" s="100">
        <v>0</v>
      </c>
      <c r="T82" s="100"/>
      <c r="U82" s="100"/>
      <c r="V82" s="100"/>
      <c r="W82" s="104"/>
      <c r="X82" s="93"/>
    </row>
    <row r="83" s="89" customFormat="1" ht="20.25" customHeight="1" spans="1:24">
      <c r="A83" s="98">
        <v>971</v>
      </c>
      <c r="B83" s="99" t="s">
        <v>245</v>
      </c>
      <c r="C83" s="63">
        <v>212</v>
      </c>
      <c r="D83" s="63">
        <v>8</v>
      </c>
      <c r="E83" s="63">
        <v>1</v>
      </c>
      <c r="F83" s="64" t="s">
        <v>246</v>
      </c>
      <c r="G83" s="64"/>
      <c r="H83" s="67">
        <f t="shared" si="23"/>
        <v>80000</v>
      </c>
      <c r="I83" s="67">
        <f t="shared" si="24"/>
        <v>0</v>
      </c>
      <c r="J83" s="100">
        <v>0</v>
      </c>
      <c r="K83" s="100">
        <v>0</v>
      </c>
      <c r="L83" s="100">
        <v>0</v>
      </c>
      <c r="M83" s="100">
        <f t="shared" si="25"/>
        <v>80000</v>
      </c>
      <c r="N83" s="100">
        <v>0</v>
      </c>
      <c r="O83" s="100">
        <v>80000</v>
      </c>
      <c r="P83" s="100">
        <v>0</v>
      </c>
      <c r="Q83" s="100">
        <v>0</v>
      </c>
      <c r="R83" s="67">
        <f t="shared" si="18"/>
        <v>0</v>
      </c>
      <c r="S83" s="100">
        <v>0</v>
      </c>
      <c r="T83" s="100"/>
      <c r="U83" s="100"/>
      <c r="V83" s="100"/>
      <c r="W83" s="104"/>
      <c r="X83" s="93"/>
    </row>
    <row r="84" s="89" customFormat="1" ht="20.25" customHeight="1" spans="1:24">
      <c r="A84" s="98">
        <v>971</v>
      </c>
      <c r="B84" s="99" t="s">
        <v>247</v>
      </c>
      <c r="C84" s="63">
        <v>212</v>
      </c>
      <c r="D84" s="63">
        <v>13</v>
      </c>
      <c r="E84" s="63"/>
      <c r="F84" s="64" t="s">
        <v>248</v>
      </c>
      <c r="G84" s="64"/>
      <c r="H84" s="67">
        <f t="shared" si="23"/>
        <v>80</v>
      </c>
      <c r="I84" s="67">
        <f t="shared" si="24"/>
        <v>0</v>
      </c>
      <c r="J84" s="100">
        <v>0</v>
      </c>
      <c r="K84" s="100">
        <v>0</v>
      </c>
      <c r="L84" s="100">
        <v>0</v>
      </c>
      <c r="M84" s="100">
        <f t="shared" si="25"/>
        <v>80</v>
      </c>
      <c r="N84" s="100">
        <f>N85</f>
        <v>0</v>
      </c>
      <c r="O84" s="100">
        <f>O85</f>
        <v>80</v>
      </c>
      <c r="P84" s="100">
        <f>P85</f>
        <v>0</v>
      </c>
      <c r="Q84" s="100">
        <v>0</v>
      </c>
      <c r="R84" s="67">
        <f t="shared" ref="R84:R107" si="26">R85+R108+R114+R117+R127+R137+R149+R166+R169+R172+R175+R178+R181+R142+R186</f>
        <v>0</v>
      </c>
      <c r="S84" s="100">
        <v>0</v>
      </c>
      <c r="T84" s="100"/>
      <c r="U84" s="100"/>
      <c r="V84" s="100"/>
      <c r="W84" s="104"/>
      <c r="X84" s="93"/>
    </row>
    <row r="85" s="89" customFormat="1" ht="20.25" customHeight="1" spans="1:24">
      <c r="A85" s="98">
        <v>971</v>
      </c>
      <c r="B85" s="99" t="s">
        <v>249</v>
      </c>
      <c r="C85" s="63">
        <v>212</v>
      </c>
      <c r="D85" s="63">
        <v>13</v>
      </c>
      <c r="E85" s="63" t="s">
        <v>250</v>
      </c>
      <c r="F85" s="64" t="s">
        <v>251</v>
      </c>
      <c r="G85" s="64"/>
      <c r="H85" s="67">
        <f t="shared" si="23"/>
        <v>80</v>
      </c>
      <c r="I85" s="67">
        <f t="shared" si="24"/>
        <v>0</v>
      </c>
      <c r="J85" s="100">
        <v>0</v>
      </c>
      <c r="K85" s="100">
        <v>0</v>
      </c>
      <c r="L85" s="100">
        <v>0</v>
      </c>
      <c r="M85" s="100">
        <f t="shared" si="25"/>
        <v>80</v>
      </c>
      <c r="N85" s="100">
        <v>0</v>
      </c>
      <c r="O85" s="100">
        <v>80</v>
      </c>
      <c r="P85" s="100">
        <v>0</v>
      </c>
      <c r="Q85" s="100">
        <v>0</v>
      </c>
      <c r="R85" s="67">
        <f t="shared" si="26"/>
        <v>0</v>
      </c>
      <c r="S85" s="100">
        <v>0</v>
      </c>
      <c r="T85" s="100"/>
      <c r="U85" s="100"/>
      <c r="V85" s="100"/>
      <c r="W85" s="104"/>
      <c r="X85" s="93"/>
    </row>
    <row r="86" s="89" customFormat="1" ht="20.25" customHeight="1" spans="1:24">
      <c r="A86" s="98">
        <v>971</v>
      </c>
      <c r="B86" s="99" t="s">
        <v>252</v>
      </c>
      <c r="C86" s="63">
        <v>212</v>
      </c>
      <c r="D86" s="63">
        <v>14</v>
      </c>
      <c r="E86" s="63"/>
      <c r="F86" s="64" t="s">
        <v>253</v>
      </c>
      <c r="G86" s="64"/>
      <c r="H86" s="67">
        <f t="shared" si="23"/>
        <v>220</v>
      </c>
      <c r="I86" s="67">
        <f t="shared" si="24"/>
        <v>0</v>
      </c>
      <c r="J86" s="100">
        <v>0</v>
      </c>
      <c r="K86" s="100">
        <v>0</v>
      </c>
      <c r="L86" s="100">
        <v>0</v>
      </c>
      <c r="M86" s="100">
        <f t="shared" si="25"/>
        <v>220</v>
      </c>
      <c r="N86" s="100">
        <f>N87</f>
        <v>220</v>
      </c>
      <c r="O86" s="100">
        <v>0</v>
      </c>
      <c r="P86" s="100">
        <v>0</v>
      </c>
      <c r="Q86" s="100">
        <v>0</v>
      </c>
      <c r="R86" s="67">
        <f t="shared" si="26"/>
        <v>0</v>
      </c>
      <c r="S86" s="100">
        <v>0</v>
      </c>
      <c r="T86" s="100"/>
      <c r="U86" s="100"/>
      <c r="V86" s="100"/>
      <c r="W86" s="104"/>
      <c r="X86" s="93"/>
    </row>
    <row r="87" s="89" customFormat="1" ht="20.25" customHeight="1" spans="1:24">
      <c r="A87" s="98">
        <v>971</v>
      </c>
      <c r="B87" s="99" t="s">
        <v>254</v>
      </c>
      <c r="C87" s="63">
        <v>212</v>
      </c>
      <c r="D87" s="63">
        <v>14</v>
      </c>
      <c r="E87" s="63">
        <v>1</v>
      </c>
      <c r="F87" s="64" t="s">
        <v>255</v>
      </c>
      <c r="G87" s="64"/>
      <c r="H87" s="67">
        <f t="shared" si="23"/>
        <v>220</v>
      </c>
      <c r="I87" s="67">
        <f t="shared" si="24"/>
        <v>0</v>
      </c>
      <c r="J87" s="100">
        <v>0</v>
      </c>
      <c r="K87" s="100">
        <v>0</v>
      </c>
      <c r="L87" s="100">
        <v>0</v>
      </c>
      <c r="M87" s="100">
        <f t="shared" si="25"/>
        <v>220</v>
      </c>
      <c r="N87" s="100">
        <v>220</v>
      </c>
      <c r="O87" s="100">
        <v>0</v>
      </c>
      <c r="P87" s="100">
        <v>0</v>
      </c>
      <c r="Q87" s="100">
        <v>0</v>
      </c>
      <c r="R87" s="67">
        <f t="shared" si="26"/>
        <v>0</v>
      </c>
      <c r="S87" s="100">
        <v>0</v>
      </c>
      <c r="T87" s="100"/>
      <c r="U87" s="100"/>
      <c r="V87" s="100"/>
      <c r="W87" s="104"/>
      <c r="X87" s="93"/>
    </row>
    <row r="88" s="89" customFormat="1" ht="20.25" customHeight="1" spans="1:24">
      <c r="A88" s="98">
        <v>971</v>
      </c>
      <c r="B88" s="99" t="s">
        <v>256</v>
      </c>
      <c r="C88" s="63">
        <v>214</v>
      </c>
      <c r="D88" s="63"/>
      <c r="E88" s="63"/>
      <c r="F88" s="64" t="s">
        <v>257</v>
      </c>
      <c r="G88" s="64"/>
      <c r="H88" s="67">
        <f t="shared" si="23"/>
        <v>333.7</v>
      </c>
      <c r="I88" s="67">
        <f t="shared" si="24"/>
        <v>0</v>
      </c>
      <c r="J88" s="100">
        <v>0</v>
      </c>
      <c r="K88" s="100">
        <v>0</v>
      </c>
      <c r="L88" s="100">
        <v>0</v>
      </c>
      <c r="M88" s="100">
        <f t="shared" si="25"/>
        <v>333.7</v>
      </c>
      <c r="N88" s="100">
        <f>N89</f>
        <v>0</v>
      </c>
      <c r="O88" s="100">
        <v>0</v>
      </c>
      <c r="P88" s="100">
        <f t="shared" ref="P88:P92" si="27">P89</f>
        <v>333.7</v>
      </c>
      <c r="Q88" s="100">
        <v>0</v>
      </c>
      <c r="R88" s="67">
        <f t="shared" si="26"/>
        <v>0</v>
      </c>
      <c r="S88" s="100">
        <v>0</v>
      </c>
      <c r="T88" s="100"/>
      <c r="U88" s="100"/>
      <c r="V88" s="100"/>
      <c r="W88" s="104"/>
      <c r="X88" s="93"/>
    </row>
    <row r="89" s="89" customFormat="1" ht="20.25" customHeight="1" spans="1:24">
      <c r="A89" s="98">
        <v>971</v>
      </c>
      <c r="B89" s="99" t="s">
        <v>258</v>
      </c>
      <c r="C89" s="63">
        <v>214</v>
      </c>
      <c r="D89" s="63">
        <v>99</v>
      </c>
      <c r="E89" s="63"/>
      <c r="F89" s="64" t="s">
        <v>259</v>
      </c>
      <c r="G89" s="64"/>
      <c r="H89" s="67">
        <f t="shared" ref="H89:H108" si="28">I89+M89</f>
        <v>333.7</v>
      </c>
      <c r="I89" s="67">
        <f t="shared" ref="I89:I102" si="29">SUM(J89:L89)</f>
        <v>0</v>
      </c>
      <c r="J89" s="100">
        <v>0</v>
      </c>
      <c r="K89" s="100">
        <v>0</v>
      </c>
      <c r="L89" s="100">
        <v>0</v>
      </c>
      <c r="M89" s="100">
        <f t="shared" ref="M89:M108" si="30">SUM(N89:S89)</f>
        <v>333.7</v>
      </c>
      <c r="N89" s="100">
        <f t="shared" ref="N89:N95" si="31">N90</f>
        <v>0</v>
      </c>
      <c r="O89" s="100">
        <v>0</v>
      </c>
      <c r="P89" s="100">
        <f t="shared" si="27"/>
        <v>333.7</v>
      </c>
      <c r="Q89" s="100">
        <v>0</v>
      </c>
      <c r="R89" s="67">
        <f t="shared" si="26"/>
        <v>0</v>
      </c>
      <c r="S89" s="100">
        <v>0</v>
      </c>
      <c r="T89" s="100"/>
      <c r="U89" s="100"/>
      <c r="V89" s="100"/>
      <c r="W89" s="104"/>
      <c r="X89" s="93"/>
    </row>
    <row r="90" s="89" customFormat="1" ht="20.25" customHeight="1" spans="1:24">
      <c r="A90" s="98">
        <v>971</v>
      </c>
      <c r="B90" s="99" t="s">
        <v>260</v>
      </c>
      <c r="C90" s="63">
        <v>214</v>
      </c>
      <c r="D90" s="63">
        <v>99</v>
      </c>
      <c r="E90" s="63">
        <v>99</v>
      </c>
      <c r="F90" s="64" t="s">
        <v>261</v>
      </c>
      <c r="G90" s="64"/>
      <c r="H90" s="67">
        <f t="shared" si="28"/>
        <v>333.7</v>
      </c>
      <c r="I90" s="67">
        <f t="shared" si="29"/>
        <v>0</v>
      </c>
      <c r="J90" s="100">
        <v>0</v>
      </c>
      <c r="K90" s="100">
        <v>0</v>
      </c>
      <c r="L90" s="100">
        <v>0</v>
      </c>
      <c r="M90" s="100">
        <f t="shared" si="30"/>
        <v>333.7</v>
      </c>
      <c r="N90" s="100">
        <v>0</v>
      </c>
      <c r="O90" s="100">
        <v>0</v>
      </c>
      <c r="P90" s="100">
        <v>333.7</v>
      </c>
      <c r="Q90" s="100">
        <v>0</v>
      </c>
      <c r="R90" s="67">
        <f t="shared" si="26"/>
        <v>0</v>
      </c>
      <c r="S90" s="100">
        <v>0</v>
      </c>
      <c r="T90" s="100"/>
      <c r="U90" s="100"/>
      <c r="V90" s="100"/>
      <c r="W90" s="104"/>
      <c r="X90" s="93"/>
    </row>
    <row r="91" s="89" customFormat="1" ht="20.25" customHeight="1" spans="1:24">
      <c r="A91" s="98">
        <v>971</v>
      </c>
      <c r="B91" s="99" t="s">
        <v>262</v>
      </c>
      <c r="C91" s="63">
        <v>215</v>
      </c>
      <c r="D91" s="63"/>
      <c r="E91" s="63"/>
      <c r="F91" s="64" t="s">
        <v>263</v>
      </c>
      <c r="G91" s="64"/>
      <c r="H91" s="67">
        <f t="shared" si="28"/>
        <v>26685.02</v>
      </c>
      <c r="I91" s="67">
        <f t="shared" si="29"/>
        <v>0</v>
      </c>
      <c r="J91" s="100">
        <v>0</v>
      </c>
      <c r="K91" s="100">
        <v>0</v>
      </c>
      <c r="L91" s="100">
        <v>0</v>
      </c>
      <c r="M91" s="100">
        <f t="shared" si="30"/>
        <v>26685.02</v>
      </c>
      <c r="N91" s="100">
        <f t="shared" si="31"/>
        <v>0</v>
      </c>
      <c r="O91" s="100">
        <v>0</v>
      </c>
      <c r="P91" s="100">
        <f t="shared" si="27"/>
        <v>26685.02</v>
      </c>
      <c r="Q91" s="100">
        <v>0</v>
      </c>
      <c r="R91" s="67">
        <f t="shared" si="26"/>
        <v>0</v>
      </c>
      <c r="S91" s="100">
        <v>0</v>
      </c>
      <c r="T91" s="100"/>
      <c r="U91" s="100"/>
      <c r="V91" s="100"/>
      <c r="W91" s="104"/>
      <c r="X91" s="93"/>
    </row>
    <row r="92" s="89" customFormat="1" ht="20.25" customHeight="1" spans="1:24">
      <c r="A92" s="98">
        <v>971</v>
      </c>
      <c r="B92" s="99" t="s">
        <v>264</v>
      </c>
      <c r="C92" s="63">
        <v>215</v>
      </c>
      <c r="D92" s="63">
        <v>8</v>
      </c>
      <c r="E92" s="63"/>
      <c r="F92" s="64" t="s">
        <v>265</v>
      </c>
      <c r="G92" s="64"/>
      <c r="H92" s="67">
        <f t="shared" si="28"/>
        <v>26685.02</v>
      </c>
      <c r="I92" s="67">
        <f t="shared" si="29"/>
        <v>0</v>
      </c>
      <c r="J92" s="100">
        <v>0</v>
      </c>
      <c r="K92" s="100">
        <v>0</v>
      </c>
      <c r="L92" s="100">
        <v>0</v>
      </c>
      <c r="M92" s="100">
        <f t="shared" si="30"/>
        <v>26685.02</v>
      </c>
      <c r="N92" s="100">
        <f t="shared" si="31"/>
        <v>0</v>
      </c>
      <c r="O92" s="100">
        <v>0</v>
      </c>
      <c r="P92" s="100">
        <f t="shared" si="27"/>
        <v>26685.02</v>
      </c>
      <c r="Q92" s="100">
        <v>0</v>
      </c>
      <c r="R92" s="67">
        <f t="shared" si="26"/>
        <v>0</v>
      </c>
      <c r="S92" s="100">
        <v>0</v>
      </c>
      <c r="T92" s="100"/>
      <c r="U92" s="100"/>
      <c r="V92" s="100"/>
      <c r="W92" s="104"/>
      <c r="X92" s="93"/>
    </row>
    <row r="93" s="89" customFormat="1" ht="20.25" customHeight="1" spans="1:24">
      <c r="A93" s="98">
        <v>971</v>
      </c>
      <c r="B93" s="99" t="s">
        <v>266</v>
      </c>
      <c r="C93" s="63">
        <v>215</v>
      </c>
      <c r="D93" s="63">
        <v>8</v>
      </c>
      <c r="E93" s="63">
        <v>5</v>
      </c>
      <c r="F93" s="64" t="s">
        <v>267</v>
      </c>
      <c r="G93" s="64"/>
      <c r="H93" s="67">
        <f t="shared" si="28"/>
        <v>26685.02</v>
      </c>
      <c r="I93" s="67">
        <f t="shared" si="29"/>
        <v>0</v>
      </c>
      <c r="J93" s="100">
        <v>0</v>
      </c>
      <c r="K93" s="100">
        <v>0</v>
      </c>
      <c r="L93" s="100">
        <v>0</v>
      </c>
      <c r="M93" s="100">
        <f t="shared" si="30"/>
        <v>26685.02</v>
      </c>
      <c r="N93" s="100">
        <v>0</v>
      </c>
      <c r="O93" s="100">
        <v>0</v>
      </c>
      <c r="P93" s="101">
        <v>26685.02</v>
      </c>
      <c r="Q93" s="100">
        <v>0</v>
      </c>
      <c r="R93" s="67">
        <f t="shared" si="26"/>
        <v>0</v>
      </c>
      <c r="S93" s="100">
        <v>0</v>
      </c>
      <c r="T93" s="100"/>
      <c r="U93" s="100"/>
      <c r="V93" s="100"/>
      <c r="W93" s="104"/>
      <c r="X93" s="93"/>
    </row>
    <row r="94" s="89" customFormat="1" ht="20.25" customHeight="1" spans="1:24">
      <c r="A94" s="98">
        <v>971</v>
      </c>
      <c r="B94" s="99" t="s">
        <v>268</v>
      </c>
      <c r="C94" s="63" t="s">
        <v>268</v>
      </c>
      <c r="D94" s="63"/>
      <c r="E94" s="63"/>
      <c r="F94" s="64" t="s">
        <v>269</v>
      </c>
      <c r="G94" s="64"/>
      <c r="H94" s="67">
        <f t="shared" si="28"/>
        <v>93.68</v>
      </c>
      <c r="I94" s="67">
        <f t="shared" si="29"/>
        <v>0</v>
      </c>
      <c r="J94" s="100">
        <v>0</v>
      </c>
      <c r="K94" s="100">
        <v>0</v>
      </c>
      <c r="L94" s="100">
        <v>0</v>
      </c>
      <c r="M94" s="100">
        <f t="shared" si="30"/>
        <v>93.68</v>
      </c>
      <c r="N94" s="100">
        <f t="shared" si="31"/>
        <v>0</v>
      </c>
      <c r="O94" s="100">
        <v>0</v>
      </c>
      <c r="P94" s="100">
        <f t="shared" ref="P94:P98" si="32">P95</f>
        <v>93.68</v>
      </c>
      <c r="Q94" s="100">
        <v>0</v>
      </c>
      <c r="R94" s="67">
        <f t="shared" si="26"/>
        <v>0</v>
      </c>
      <c r="S94" s="100">
        <v>0</v>
      </c>
      <c r="T94" s="100"/>
      <c r="U94" s="100"/>
      <c r="V94" s="100"/>
      <c r="W94" s="104"/>
      <c r="X94" s="93"/>
    </row>
    <row r="95" s="89" customFormat="1" ht="27" customHeight="1" spans="1:24">
      <c r="A95" s="98">
        <v>971</v>
      </c>
      <c r="B95" s="99" t="s">
        <v>270</v>
      </c>
      <c r="C95" s="63" t="s">
        <v>268</v>
      </c>
      <c r="D95" s="63" t="s">
        <v>167</v>
      </c>
      <c r="E95" s="63"/>
      <c r="F95" s="64" t="s">
        <v>271</v>
      </c>
      <c r="G95" s="64"/>
      <c r="H95" s="67">
        <f t="shared" si="28"/>
        <v>93.68</v>
      </c>
      <c r="I95" s="67">
        <f t="shared" si="29"/>
        <v>0</v>
      </c>
      <c r="J95" s="100">
        <v>0</v>
      </c>
      <c r="K95" s="100">
        <v>0</v>
      </c>
      <c r="L95" s="100">
        <v>0</v>
      </c>
      <c r="M95" s="100">
        <f t="shared" si="30"/>
        <v>93.68</v>
      </c>
      <c r="N95" s="100">
        <f t="shared" si="31"/>
        <v>0</v>
      </c>
      <c r="O95" s="100">
        <v>0</v>
      </c>
      <c r="P95" s="100">
        <f t="shared" si="32"/>
        <v>93.68</v>
      </c>
      <c r="Q95" s="100">
        <v>0</v>
      </c>
      <c r="R95" s="67">
        <f t="shared" si="26"/>
        <v>0</v>
      </c>
      <c r="S95" s="100">
        <v>0</v>
      </c>
      <c r="T95" s="100"/>
      <c r="U95" s="100"/>
      <c r="V95" s="100"/>
      <c r="W95" s="104"/>
      <c r="X95" s="93"/>
    </row>
    <row r="96" s="89" customFormat="1" ht="24" customHeight="1" spans="1:24">
      <c r="A96" s="98">
        <v>971</v>
      </c>
      <c r="B96" s="99" t="s">
        <v>272</v>
      </c>
      <c r="C96" s="63" t="s">
        <v>268</v>
      </c>
      <c r="D96" s="63" t="s">
        <v>167</v>
      </c>
      <c r="E96" s="63" t="s">
        <v>167</v>
      </c>
      <c r="F96" s="64" t="s">
        <v>271</v>
      </c>
      <c r="G96" s="64"/>
      <c r="H96" s="67">
        <f t="shared" si="28"/>
        <v>93.68</v>
      </c>
      <c r="I96" s="67">
        <f t="shared" si="29"/>
        <v>0</v>
      </c>
      <c r="J96" s="100">
        <v>0</v>
      </c>
      <c r="K96" s="100">
        <v>0</v>
      </c>
      <c r="L96" s="100">
        <v>0</v>
      </c>
      <c r="M96" s="100">
        <f t="shared" si="30"/>
        <v>93.68</v>
      </c>
      <c r="N96" s="101">
        <v>0</v>
      </c>
      <c r="O96" s="100">
        <v>0</v>
      </c>
      <c r="P96" s="101">
        <v>93.68</v>
      </c>
      <c r="Q96" s="100">
        <v>0</v>
      </c>
      <c r="R96" s="67">
        <f t="shared" si="26"/>
        <v>0</v>
      </c>
      <c r="S96" s="100">
        <v>0</v>
      </c>
      <c r="T96" s="100"/>
      <c r="U96" s="100"/>
      <c r="V96" s="100"/>
      <c r="W96" s="104"/>
      <c r="X96" s="93"/>
    </row>
    <row r="97" s="89" customFormat="1" ht="20.25" customHeight="1" spans="1:24">
      <c r="A97" s="98">
        <v>971</v>
      </c>
      <c r="B97" s="99" t="s">
        <v>273</v>
      </c>
      <c r="C97" s="99" t="s">
        <v>274</v>
      </c>
      <c r="D97" s="63"/>
      <c r="E97" s="63"/>
      <c r="F97" s="64" t="s">
        <v>275</v>
      </c>
      <c r="G97" s="64"/>
      <c r="H97" s="67">
        <f t="shared" si="28"/>
        <v>90</v>
      </c>
      <c r="I97" s="67">
        <f t="shared" si="29"/>
        <v>0</v>
      </c>
      <c r="J97" s="100">
        <v>0</v>
      </c>
      <c r="K97" s="100">
        <v>0</v>
      </c>
      <c r="L97" s="100">
        <v>0</v>
      </c>
      <c r="M97" s="100">
        <f t="shared" si="30"/>
        <v>90</v>
      </c>
      <c r="N97" s="100">
        <f>N98</f>
        <v>0</v>
      </c>
      <c r="O97" s="100">
        <v>0</v>
      </c>
      <c r="P97" s="100">
        <f t="shared" si="32"/>
        <v>90</v>
      </c>
      <c r="Q97" s="100">
        <v>0</v>
      </c>
      <c r="R97" s="67">
        <f t="shared" si="26"/>
        <v>0</v>
      </c>
      <c r="S97" s="100">
        <v>0</v>
      </c>
      <c r="T97" s="100"/>
      <c r="U97" s="100"/>
      <c r="V97" s="100"/>
      <c r="W97" s="104"/>
      <c r="X97" s="93"/>
    </row>
    <row r="98" s="89" customFormat="1" ht="27" customHeight="1" spans="1:24">
      <c r="A98" s="98">
        <v>971</v>
      </c>
      <c r="B98" s="99" t="s">
        <v>276</v>
      </c>
      <c r="C98" s="99" t="s">
        <v>274</v>
      </c>
      <c r="D98" s="63" t="s">
        <v>277</v>
      </c>
      <c r="E98" s="63"/>
      <c r="F98" s="64" t="s">
        <v>278</v>
      </c>
      <c r="G98" s="64"/>
      <c r="H98" s="67">
        <f t="shared" si="28"/>
        <v>90</v>
      </c>
      <c r="I98" s="67">
        <f t="shared" si="29"/>
        <v>0</v>
      </c>
      <c r="J98" s="100">
        <v>0</v>
      </c>
      <c r="K98" s="100">
        <v>0</v>
      </c>
      <c r="L98" s="100">
        <v>0</v>
      </c>
      <c r="M98" s="100">
        <f t="shared" si="30"/>
        <v>90</v>
      </c>
      <c r="N98" s="100">
        <f>N99</f>
        <v>0</v>
      </c>
      <c r="O98" s="100">
        <v>0</v>
      </c>
      <c r="P98" s="100">
        <f t="shared" si="32"/>
        <v>90</v>
      </c>
      <c r="Q98" s="100">
        <v>0</v>
      </c>
      <c r="R98" s="67">
        <f t="shared" si="26"/>
        <v>0</v>
      </c>
      <c r="S98" s="100">
        <v>0</v>
      </c>
      <c r="T98" s="100"/>
      <c r="U98" s="100"/>
      <c r="V98" s="100"/>
      <c r="W98" s="104"/>
      <c r="X98" s="93"/>
    </row>
    <row r="99" s="89" customFormat="1" ht="24" customHeight="1" spans="1:24">
      <c r="A99" s="98">
        <v>971</v>
      </c>
      <c r="B99" s="99" t="s">
        <v>279</v>
      </c>
      <c r="C99" s="99" t="s">
        <v>274</v>
      </c>
      <c r="D99" s="63" t="s">
        <v>277</v>
      </c>
      <c r="E99" s="63" t="s">
        <v>167</v>
      </c>
      <c r="F99" s="64" t="s">
        <v>280</v>
      </c>
      <c r="G99" s="64"/>
      <c r="H99" s="67">
        <f t="shared" si="28"/>
        <v>90</v>
      </c>
      <c r="I99" s="67">
        <f t="shared" si="29"/>
        <v>0</v>
      </c>
      <c r="J99" s="100">
        <v>0</v>
      </c>
      <c r="K99" s="100">
        <v>0</v>
      </c>
      <c r="L99" s="100">
        <v>0</v>
      </c>
      <c r="M99" s="100">
        <f t="shared" si="30"/>
        <v>90</v>
      </c>
      <c r="N99" s="100">
        <v>0</v>
      </c>
      <c r="O99" s="100">
        <v>0</v>
      </c>
      <c r="P99" s="100">
        <v>90</v>
      </c>
      <c r="Q99" s="100">
        <v>0</v>
      </c>
      <c r="R99" s="67">
        <f t="shared" si="26"/>
        <v>0</v>
      </c>
      <c r="S99" s="100">
        <v>0</v>
      </c>
      <c r="T99" s="100"/>
      <c r="U99" s="100"/>
      <c r="V99" s="100"/>
      <c r="W99" s="104"/>
      <c r="X99" s="93"/>
    </row>
    <row r="100" s="89" customFormat="1" ht="20.25" customHeight="1" spans="1:24">
      <c r="A100" s="98">
        <v>971</v>
      </c>
      <c r="B100" s="99" t="s">
        <v>281</v>
      </c>
      <c r="C100" s="63">
        <v>220</v>
      </c>
      <c r="D100" s="63"/>
      <c r="E100" s="63"/>
      <c r="F100" s="64" t="s">
        <v>282</v>
      </c>
      <c r="G100" s="64"/>
      <c r="H100" s="67">
        <f t="shared" si="28"/>
        <v>46</v>
      </c>
      <c r="I100" s="67">
        <f t="shared" si="29"/>
        <v>0</v>
      </c>
      <c r="J100" s="100">
        <v>0</v>
      </c>
      <c r="K100" s="100">
        <v>0</v>
      </c>
      <c r="L100" s="100">
        <v>0</v>
      </c>
      <c r="M100" s="100">
        <f t="shared" si="30"/>
        <v>46</v>
      </c>
      <c r="N100" s="100">
        <f>N101</f>
        <v>46</v>
      </c>
      <c r="O100" s="100">
        <v>0</v>
      </c>
      <c r="P100" s="100">
        <v>0</v>
      </c>
      <c r="Q100" s="100">
        <v>0</v>
      </c>
      <c r="R100" s="67">
        <f t="shared" si="26"/>
        <v>0</v>
      </c>
      <c r="S100" s="100">
        <v>0</v>
      </c>
      <c r="T100" s="100"/>
      <c r="U100" s="100"/>
      <c r="V100" s="100"/>
      <c r="W100" s="104"/>
      <c r="X100" s="93"/>
    </row>
    <row r="101" s="89" customFormat="1" ht="20.25" customHeight="1" spans="1:24">
      <c r="A101" s="98">
        <v>971</v>
      </c>
      <c r="B101" s="99" t="s">
        <v>283</v>
      </c>
      <c r="C101" s="63">
        <v>220</v>
      </c>
      <c r="D101" s="63">
        <v>1</v>
      </c>
      <c r="E101" s="63"/>
      <c r="F101" s="64" t="s">
        <v>284</v>
      </c>
      <c r="G101" s="64"/>
      <c r="H101" s="67">
        <f t="shared" si="28"/>
        <v>46</v>
      </c>
      <c r="I101" s="67">
        <f t="shared" si="29"/>
        <v>0</v>
      </c>
      <c r="J101" s="100">
        <v>0</v>
      </c>
      <c r="K101" s="100">
        <v>0</v>
      </c>
      <c r="L101" s="100">
        <v>0</v>
      </c>
      <c r="M101" s="100">
        <f t="shared" si="30"/>
        <v>46</v>
      </c>
      <c r="N101" s="100">
        <f>N102</f>
        <v>46</v>
      </c>
      <c r="O101" s="100">
        <v>0</v>
      </c>
      <c r="P101" s="100">
        <v>0</v>
      </c>
      <c r="Q101" s="100">
        <v>0</v>
      </c>
      <c r="R101" s="67">
        <f t="shared" si="26"/>
        <v>0</v>
      </c>
      <c r="S101" s="100">
        <v>0</v>
      </c>
      <c r="T101" s="100"/>
      <c r="U101" s="100"/>
      <c r="V101" s="100"/>
      <c r="W101" s="104"/>
      <c r="X101" s="93"/>
    </row>
    <row r="102" s="89" customFormat="1" ht="20.25" customHeight="1" spans="1:24">
      <c r="A102" s="98">
        <v>971</v>
      </c>
      <c r="B102" s="99" t="s">
        <v>285</v>
      </c>
      <c r="C102" s="63">
        <v>220</v>
      </c>
      <c r="D102" s="63">
        <v>1</v>
      </c>
      <c r="E102" s="63">
        <v>6</v>
      </c>
      <c r="F102" s="64" t="s">
        <v>286</v>
      </c>
      <c r="G102" s="64"/>
      <c r="H102" s="67">
        <f t="shared" si="28"/>
        <v>46</v>
      </c>
      <c r="I102" s="67">
        <f t="shared" si="29"/>
        <v>0</v>
      </c>
      <c r="J102" s="100">
        <v>0</v>
      </c>
      <c r="K102" s="100">
        <v>0</v>
      </c>
      <c r="L102" s="100">
        <v>0</v>
      </c>
      <c r="M102" s="100">
        <f t="shared" si="30"/>
        <v>46</v>
      </c>
      <c r="N102" s="100">
        <v>46</v>
      </c>
      <c r="O102" s="100">
        <v>0</v>
      </c>
      <c r="P102" s="100">
        <v>0</v>
      </c>
      <c r="Q102" s="100">
        <v>0</v>
      </c>
      <c r="R102" s="67">
        <f t="shared" si="26"/>
        <v>0</v>
      </c>
      <c r="S102" s="100">
        <v>0</v>
      </c>
      <c r="T102" s="100"/>
      <c r="U102" s="100"/>
      <c r="V102" s="100"/>
      <c r="W102" s="104"/>
      <c r="X102" s="93"/>
    </row>
    <row r="103" s="89" customFormat="1" ht="20.25" customHeight="1" spans="1:24">
      <c r="A103" s="98">
        <v>971</v>
      </c>
      <c r="B103" s="99" t="s">
        <v>287</v>
      </c>
      <c r="C103" s="63">
        <v>224</v>
      </c>
      <c r="D103" s="63"/>
      <c r="E103" s="63"/>
      <c r="F103" s="64" t="s">
        <v>288</v>
      </c>
      <c r="G103" s="64"/>
      <c r="H103" s="67">
        <f t="shared" si="28"/>
        <v>431.3</v>
      </c>
      <c r="I103" s="67">
        <f t="shared" ref="I103:I115" si="33">SUM(J103:L103)</f>
        <v>0</v>
      </c>
      <c r="J103" s="100">
        <v>0</v>
      </c>
      <c r="K103" s="100">
        <v>0</v>
      </c>
      <c r="L103" s="100">
        <v>0</v>
      </c>
      <c r="M103" s="100">
        <f t="shared" si="30"/>
        <v>431.3</v>
      </c>
      <c r="N103" s="100">
        <f>N104+N106</f>
        <v>431.3</v>
      </c>
      <c r="O103" s="100">
        <v>0</v>
      </c>
      <c r="P103" s="100">
        <v>0</v>
      </c>
      <c r="Q103" s="100">
        <v>0</v>
      </c>
      <c r="R103" s="67">
        <f t="shared" si="26"/>
        <v>0</v>
      </c>
      <c r="S103" s="100">
        <v>0</v>
      </c>
      <c r="T103" s="100"/>
      <c r="U103" s="100"/>
      <c r="V103" s="100"/>
      <c r="W103" s="104"/>
      <c r="X103" s="93"/>
    </row>
    <row r="104" s="89" customFormat="1" ht="20.25" customHeight="1" spans="1:24">
      <c r="A104" s="98">
        <v>971</v>
      </c>
      <c r="B104" s="99" t="s">
        <v>289</v>
      </c>
      <c r="C104" s="63">
        <v>224</v>
      </c>
      <c r="D104" s="63">
        <v>1</v>
      </c>
      <c r="E104" s="63"/>
      <c r="F104" s="64" t="s">
        <v>290</v>
      </c>
      <c r="G104" s="64"/>
      <c r="H104" s="67">
        <f t="shared" si="28"/>
        <v>31.3</v>
      </c>
      <c r="I104" s="67">
        <f t="shared" si="33"/>
        <v>0</v>
      </c>
      <c r="J104" s="100">
        <v>0</v>
      </c>
      <c r="K104" s="100">
        <v>0</v>
      </c>
      <c r="L104" s="100">
        <v>0</v>
      </c>
      <c r="M104" s="100">
        <f t="shared" si="30"/>
        <v>31.3</v>
      </c>
      <c r="N104" s="100">
        <f>N105</f>
        <v>31.3</v>
      </c>
      <c r="O104" s="100">
        <v>0</v>
      </c>
      <c r="P104" s="100">
        <v>0</v>
      </c>
      <c r="Q104" s="100">
        <v>0</v>
      </c>
      <c r="R104" s="67">
        <f t="shared" si="26"/>
        <v>0</v>
      </c>
      <c r="S104" s="100">
        <v>0</v>
      </c>
      <c r="T104" s="100"/>
      <c r="U104" s="100"/>
      <c r="V104" s="100"/>
      <c r="W104" s="104"/>
      <c r="X104" s="93"/>
    </row>
    <row r="105" s="89" customFormat="1" ht="20.25" customHeight="1" spans="1:24">
      <c r="A105" s="98">
        <v>971</v>
      </c>
      <c r="B105" s="99" t="s">
        <v>291</v>
      </c>
      <c r="C105" s="63">
        <v>224</v>
      </c>
      <c r="D105" s="63">
        <v>1</v>
      </c>
      <c r="E105" s="63">
        <v>6</v>
      </c>
      <c r="F105" s="64" t="s">
        <v>292</v>
      </c>
      <c r="G105" s="64"/>
      <c r="H105" s="67">
        <f t="shared" si="28"/>
        <v>31.3</v>
      </c>
      <c r="I105" s="67">
        <f t="shared" si="33"/>
        <v>0</v>
      </c>
      <c r="J105" s="100">
        <v>0</v>
      </c>
      <c r="K105" s="100">
        <v>0</v>
      </c>
      <c r="L105" s="100">
        <v>0</v>
      </c>
      <c r="M105" s="100">
        <f t="shared" si="30"/>
        <v>31.3</v>
      </c>
      <c r="N105" s="100">
        <v>31.3</v>
      </c>
      <c r="O105" s="100">
        <v>0</v>
      </c>
      <c r="P105" s="100">
        <v>0</v>
      </c>
      <c r="Q105" s="100">
        <v>0</v>
      </c>
      <c r="R105" s="67">
        <f t="shared" si="26"/>
        <v>0</v>
      </c>
      <c r="S105" s="100">
        <v>0</v>
      </c>
      <c r="T105" s="100"/>
      <c r="U105" s="100"/>
      <c r="V105" s="100"/>
      <c r="W105" s="104"/>
      <c r="X105" s="93"/>
    </row>
    <row r="106" s="89" customFormat="1" ht="20.25" customHeight="1" spans="1:24">
      <c r="A106" s="98">
        <v>971</v>
      </c>
      <c r="B106" s="99" t="s">
        <v>293</v>
      </c>
      <c r="C106" s="63">
        <v>224</v>
      </c>
      <c r="D106" s="63">
        <v>2</v>
      </c>
      <c r="E106" s="63"/>
      <c r="F106" s="64" t="s">
        <v>294</v>
      </c>
      <c r="G106" s="64"/>
      <c r="H106" s="67">
        <f t="shared" si="28"/>
        <v>400</v>
      </c>
      <c r="I106" s="67">
        <f t="shared" si="33"/>
        <v>0</v>
      </c>
      <c r="J106" s="100">
        <v>0</v>
      </c>
      <c r="K106" s="100">
        <v>0</v>
      </c>
      <c r="L106" s="100">
        <v>0</v>
      </c>
      <c r="M106" s="100">
        <f t="shared" si="30"/>
        <v>400</v>
      </c>
      <c r="N106" s="100">
        <f>N107</f>
        <v>400</v>
      </c>
      <c r="O106" s="100">
        <v>0</v>
      </c>
      <c r="P106" s="100">
        <v>0</v>
      </c>
      <c r="Q106" s="100">
        <v>0</v>
      </c>
      <c r="R106" s="67">
        <f t="shared" si="26"/>
        <v>0</v>
      </c>
      <c r="S106" s="100">
        <v>0</v>
      </c>
      <c r="T106" s="100"/>
      <c r="U106" s="100"/>
      <c r="V106" s="100"/>
      <c r="W106" s="104"/>
      <c r="X106" s="93"/>
    </row>
    <row r="107" s="89" customFormat="1" ht="23" customHeight="1" spans="1:24">
      <c r="A107" s="98">
        <v>971</v>
      </c>
      <c r="B107" s="99" t="s">
        <v>295</v>
      </c>
      <c r="C107" s="63">
        <v>224</v>
      </c>
      <c r="D107" s="63">
        <v>2</v>
      </c>
      <c r="E107" s="63" t="s">
        <v>167</v>
      </c>
      <c r="F107" s="64" t="s">
        <v>296</v>
      </c>
      <c r="G107" s="64"/>
      <c r="H107" s="67">
        <f t="shared" si="28"/>
        <v>400</v>
      </c>
      <c r="I107" s="67">
        <f t="shared" si="33"/>
        <v>0</v>
      </c>
      <c r="J107" s="100">
        <v>0</v>
      </c>
      <c r="K107" s="100">
        <v>0</v>
      </c>
      <c r="L107" s="100">
        <v>0</v>
      </c>
      <c r="M107" s="100">
        <f t="shared" si="30"/>
        <v>400</v>
      </c>
      <c r="N107" s="100">
        <v>400</v>
      </c>
      <c r="O107" s="100">
        <v>0</v>
      </c>
      <c r="P107" s="100">
        <v>0</v>
      </c>
      <c r="Q107" s="100">
        <v>0</v>
      </c>
      <c r="R107" s="67">
        <f t="shared" si="26"/>
        <v>0</v>
      </c>
      <c r="S107" s="100">
        <v>0</v>
      </c>
      <c r="T107" s="100"/>
      <c r="U107" s="100"/>
      <c r="V107" s="100"/>
      <c r="W107" s="104"/>
      <c r="X107" s="93"/>
    </row>
    <row r="108" s="89" customFormat="1" ht="20.25" customHeight="1" spans="1:24">
      <c r="A108" s="98">
        <v>971</v>
      </c>
      <c r="B108" s="99" t="s">
        <v>297</v>
      </c>
      <c r="C108" s="63" t="s">
        <v>297</v>
      </c>
      <c r="D108" s="63"/>
      <c r="E108" s="63"/>
      <c r="F108" s="64" t="s">
        <v>298</v>
      </c>
      <c r="G108" s="64"/>
      <c r="H108" s="67">
        <f t="shared" si="28"/>
        <v>829.39</v>
      </c>
      <c r="I108" s="67">
        <f t="shared" si="33"/>
        <v>0</v>
      </c>
      <c r="J108" s="100">
        <v>0</v>
      </c>
      <c r="K108" s="100">
        <v>0</v>
      </c>
      <c r="L108" s="100">
        <v>0</v>
      </c>
      <c r="M108" s="100">
        <f t="shared" si="30"/>
        <v>829.39</v>
      </c>
      <c r="N108" s="100">
        <v>0</v>
      </c>
      <c r="O108" s="100">
        <v>0</v>
      </c>
      <c r="P108" s="100">
        <v>0</v>
      </c>
      <c r="Q108" s="100">
        <v>0</v>
      </c>
      <c r="R108" s="100">
        <v>0</v>
      </c>
      <c r="S108" s="100">
        <v>829.39</v>
      </c>
      <c r="T108" s="100"/>
      <c r="U108" s="100"/>
      <c r="V108" s="100"/>
      <c r="W108" s="104"/>
      <c r="X108" s="93"/>
    </row>
  </sheetData>
  <autoFilter ref="A4:X108">
    <extLst/>
  </autoFilter>
  <mergeCells count="15">
    <mergeCell ref="T1:V1"/>
    <mergeCell ref="A2:V2"/>
    <mergeCell ref="A3:F3"/>
    <mergeCell ref="S3:V3"/>
    <mergeCell ref="C4:E4"/>
    <mergeCell ref="I4:L4"/>
    <mergeCell ref="M4:S4"/>
    <mergeCell ref="A4:A5"/>
    <mergeCell ref="B4:B5"/>
    <mergeCell ref="F4:F5"/>
    <mergeCell ref="G4:G5"/>
    <mergeCell ref="H4:H5"/>
    <mergeCell ref="T4:T5"/>
    <mergeCell ref="U4:U5"/>
    <mergeCell ref="V4:V5"/>
  </mergeCells>
  <pageMargins left="0.708661417322835" right="0.708661417322835" top="0.748031496062992" bottom="0.748031496062992" header="0.31496062992126" footer="0.31496062992126"/>
  <pageSetup paperSize="9" scale="21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1"/>
  <sheetViews>
    <sheetView topLeftCell="D13" workbookViewId="0">
      <selection activeCell="I5" sqref="I5"/>
    </sheetView>
  </sheetViews>
  <sheetFormatPr defaultColWidth="9" defaultRowHeight="13.5"/>
  <cols>
    <col min="1" max="3" width="9" hidden="1" customWidth="1"/>
    <col min="4" max="4" width="4.875" style="46" customWidth="1"/>
    <col min="5" max="5" width="5.375" style="46" customWidth="1"/>
    <col min="6" max="6" width="4.375" style="46" customWidth="1"/>
    <col min="7" max="7" width="27.5" customWidth="1"/>
    <col min="8" max="8" width="9" hidden="1" customWidth="1"/>
    <col min="9" max="9" width="13" customWidth="1"/>
    <col min="10" max="10" width="13.5" customWidth="1"/>
    <col min="11" max="11" width="11.875" customWidth="1"/>
    <col min="12" max="12" width="2" customWidth="1"/>
  </cols>
  <sheetData>
    <row r="1" ht="45" customHeight="1" spans="1:12">
      <c r="A1" s="82"/>
      <c r="B1" s="83"/>
      <c r="C1" s="83"/>
      <c r="D1" s="84" t="s">
        <v>299</v>
      </c>
      <c r="E1" s="84"/>
      <c r="F1" s="84"/>
      <c r="G1" s="84"/>
      <c r="H1" s="84"/>
      <c r="I1" s="84"/>
      <c r="J1" s="84"/>
      <c r="K1" s="84"/>
      <c r="L1" s="57"/>
    </row>
    <row r="2" ht="18" customHeight="1" spans="1:12">
      <c r="A2" s="57"/>
      <c r="B2" s="58"/>
      <c r="C2" s="58"/>
      <c r="D2" s="56" t="s">
        <v>63</v>
      </c>
      <c r="E2" s="56"/>
      <c r="F2" s="56"/>
      <c r="G2" s="56"/>
      <c r="H2" s="56"/>
      <c r="I2" s="56"/>
      <c r="J2" s="56"/>
      <c r="K2" s="78" t="s">
        <v>2</v>
      </c>
      <c r="L2" s="57"/>
    </row>
    <row r="3" ht="18" customHeight="1" spans="1:12">
      <c r="A3" s="58"/>
      <c r="B3" s="58"/>
      <c r="C3" s="58"/>
      <c r="D3" s="85" t="s">
        <v>64</v>
      </c>
      <c r="E3" s="85"/>
      <c r="F3" s="85"/>
      <c r="G3" s="79" t="s">
        <v>300</v>
      </c>
      <c r="H3" s="79" t="s">
        <v>46</v>
      </c>
      <c r="I3" s="79" t="s">
        <v>301</v>
      </c>
      <c r="J3" s="79" t="s">
        <v>68</v>
      </c>
      <c r="K3" s="79" t="s">
        <v>69</v>
      </c>
      <c r="L3" s="60"/>
    </row>
    <row r="4" ht="18" customHeight="1" spans="1:12">
      <c r="A4" s="58"/>
      <c r="B4" s="58"/>
      <c r="C4" s="58"/>
      <c r="D4" s="85" t="s">
        <v>73</v>
      </c>
      <c r="E4" s="85" t="s">
        <v>74</v>
      </c>
      <c r="F4" s="85" t="s">
        <v>75</v>
      </c>
      <c r="G4" s="79"/>
      <c r="H4" s="79"/>
      <c r="I4" s="79"/>
      <c r="J4" s="79"/>
      <c r="K4" s="79"/>
      <c r="L4" s="60"/>
    </row>
    <row r="5" ht="18" customHeight="1" spans="1:12">
      <c r="A5" s="58"/>
      <c r="B5" s="58"/>
      <c r="C5" s="58"/>
      <c r="D5" s="49"/>
      <c r="E5" s="49"/>
      <c r="F5" s="49"/>
      <c r="G5" s="86" t="s">
        <v>47</v>
      </c>
      <c r="H5" s="86"/>
      <c r="I5" s="38">
        <v>57599.25</v>
      </c>
      <c r="J5" s="38">
        <v>5050.73</v>
      </c>
      <c r="K5" s="38">
        <v>52548.52</v>
      </c>
      <c r="L5" s="60"/>
    </row>
    <row r="6" ht="18" customHeight="1" spans="1:12">
      <c r="A6" s="58" t="s">
        <v>301</v>
      </c>
      <c r="B6" s="58"/>
      <c r="C6" s="58"/>
      <c r="D6" s="49">
        <v>201</v>
      </c>
      <c r="E6" s="49"/>
      <c r="F6" s="49"/>
      <c r="G6" s="86" t="s">
        <v>87</v>
      </c>
      <c r="H6" s="86"/>
      <c r="I6" s="68">
        <v>6950.07</v>
      </c>
      <c r="J6" s="68">
        <v>5050.73</v>
      </c>
      <c r="K6" s="68">
        <v>1899.34</v>
      </c>
      <c r="L6" s="60"/>
    </row>
    <row r="7" ht="18" customHeight="1" spans="1:12">
      <c r="A7" s="58">
        <v>72101</v>
      </c>
      <c r="B7" s="58" t="s">
        <v>302</v>
      </c>
      <c r="C7" s="58">
        <v>201</v>
      </c>
      <c r="D7" s="49">
        <v>201</v>
      </c>
      <c r="E7" s="49">
        <v>3</v>
      </c>
      <c r="F7" s="49"/>
      <c r="G7" s="86" t="s">
        <v>89</v>
      </c>
      <c r="H7" s="86"/>
      <c r="I7" s="68">
        <v>5825.99</v>
      </c>
      <c r="J7" s="68">
        <v>5050.73</v>
      </c>
      <c r="K7" s="68">
        <v>775.26</v>
      </c>
      <c r="L7" s="60"/>
    </row>
    <row r="8" ht="18" customHeight="1" spans="1:12">
      <c r="A8" s="58">
        <v>72101</v>
      </c>
      <c r="B8" s="58" t="s">
        <v>302</v>
      </c>
      <c r="C8" s="58">
        <v>20103</v>
      </c>
      <c r="D8" s="87">
        <v>201</v>
      </c>
      <c r="E8" s="87">
        <v>3</v>
      </c>
      <c r="F8" s="87">
        <v>1</v>
      </c>
      <c r="G8" s="88" t="s">
        <v>91</v>
      </c>
      <c r="H8" s="88"/>
      <c r="I8" s="68">
        <v>5499.63</v>
      </c>
      <c r="J8" s="68">
        <v>5050.73</v>
      </c>
      <c r="K8" s="68">
        <v>448.9</v>
      </c>
      <c r="L8" s="60"/>
    </row>
    <row r="9" ht="18" customHeight="1" spans="1:12">
      <c r="A9" s="58">
        <v>72101</v>
      </c>
      <c r="B9" s="58" t="s">
        <v>302</v>
      </c>
      <c r="C9" s="58">
        <v>2010301</v>
      </c>
      <c r="D9" s="87">
        <v>201</v>
      </c>
      <c r="E9" s="87">
        <v>3</v>
      </c>
      <c r="F9" s="87">
        <v>2</v>
      </c>
      <c r="G9" s="88" t="s">
        <v>93</v>
      </c>
      <c r="H9" s="88"/>
      <c r="I9" s="68">
        <v>142.9</v>
      </c>
      <c r="J9" s="68">
        <v>0</v>
      </c>
      <c r="K9" s="68">
        <v>142.9</v>
      </c>
      <c r="L9" s="60"/>
    </row>
    <row r="10" ht="18" customHeight="1" spans="1:12">
      <c r="A10" s="58">
        <v>72101</v>
      </c>
      <c r="B10" s="58" t="s">
        <v>302</v>
      </c>
      <c r="C10" s="58">
        <v>208</v>
      </c>
      <c r="D10" s="87">
        <v>201</v>
      </c>
      <c r="E10" s="87">
        <v>3</v>
      </c>
      <c r="F10" s="87">
        <v>3</v>
      </c>
      <c r="G10" s="88" t="s">
        <v>95</v>
      </c>
      <c r="H10" s="88"/>
      <c r="I10" s="68">
        <v>176.46</v>
      </c>
      <c r="J10" s="68">
        <v>0</v>
      </c>
      <c r="K10" s="68">
        <v>176.46</v>
      </c>
      <c r="L10" s="60"/>
    </row>
    <row r="11" ht="18" customHeight="1" spans="1:12">
      <c r="A11" s="58">
        <v>72101</v>
      </c>
      <c r="B11" s="58" t="s">
        <v>302</v>
      </c>
      <c r="C11" s="58">
        <v>20805</v>
      </c>
      <c r="D11" s="87">
        <v>201</v>
      </c>
      <c r="E11" s="87">
        <v>3</v>
      </c>
      <c r="F11" s="87">
        <v>6</v>
      </c>
      <c r="G11" s="88" t="s">
        <v>97</v>
      </c>
      <c r="H11" s="88"/>
      <c r="I11" s="68">
        <v>7</v>
      </c>
      <c r="J11" s="68">
        <v>0</v>
      </c>
      <c r="K11" s="68">
        <v>7</v>
      </c>
      <c r="L11" s="60"/>
    </row>
    <row r="12" ht="18" customHeight="1" spans="1:12">
      <c r="A12" s="58">
        <v>72101</v>
      </c>
      <c r="B12" s="58" t="s">
        <v>302</v>
      </c>
      <c r="C12" s="58">
        <v>2080501</v>
      </c>
      <c r="D12" s="87">
        <v>201</v>
      </c>
      <c r="E12" s="87">
        <v>4</v>
      </c>
      <c r="F12" s="87"/>
      <c r="G12" s="88" t="s">
        <v>99</v>
      </c>
      <c r="H12" s="88"/>
      <c r="I12" s="68">
        <v>27.4</v>
      </c>
      <c r="J12" s="68">
        <v>0</v>
      </c>
      <c r="K12" s="68">
        <v>27.4</v>
      </c>
      <c r="L12" s="60"/>
    </row>
    <row r="13" ht="18" customHeight="1" spans="1:12">
      <c r="A13" s="58">
        <v>72102</v>
      </c>
      <c r="B13" s="58" t="s">
        <v>303</v>
      </c>
      <c r="C13" s="58">
        <v>204</v>
      </c>
      <c r="D13" s="87">
        <v>201</v>
      </c>
      <c r="E13" s="87">
        <v>4</v>
      </c>
      <c r="F13" s="87">
        <v>2</v>
      </c>
      <c r="G13" s="88" t="s">
        <v>93</v>
      </c>
      <c r="H13" s="88"/>
      <c r="I13" s="68">
        <v>13</v>
      </c>
      <c r="J13" s="68">
        <v>0</v>
      </c>
      <c r="K13" s="68">
        <v>13</v>
      </c>
      <c r="L13" s="60"/>
    </row>
    <row r="14" ht="18" customHeight="1" spans="1:12">
      <c r="A14" s="58">
        <v>72102</v>
      </c>
      <c r="B14" s="58" t="s">
        <v>303</v>
      </c>
      <c r="C14" s="58">
        <v>20406</v>
      </c>
      <c r="D14" s="87">
        <v>201</v>
      </c>
      <c r="E14" s="87">
        <v>4</v>
      </c>
      <c r="F14" s="87" t="s">
        <v>102</v>
      </c>
      <c r="G14" s="88" t="s">
        <v>103</v>
      </c>
      <c r="H14" s="88"/>
      <c r="I14" s="68">
        <v>14.4</v>
      </c>
      <c r="J14" s="68">
        <v>0</v>
      </c>
      <c r="K14" s="68">
        <v>14.4</v>
      </c>
      <c r="L14" s="60"/>
    </row>
    <row r="15" ht="18" customHeight="1" spans="1:12">
      <c r="A15" s="58">
        <v>72102</v>
      </c>
      <c r="B15" s="58" t="s">
        <v>303</v>
      </c>
      <c r="C15" s="58">
        <v>2040601</v>
      </c>
      <c r="D15" s="87">
        <v>201</v>
      </c>
      <c r="E15" s="87">
        <v>5</v>
      </c>
      <c r="F15" s="87"/>
      <c r="G15" s="88" t="s">
        <v>105</v>
      </c>
      <c r="H15" s="88"/>
      <c r="I15" s="68">
        <v>30</v>
      </c>
      <c r="J15" s="68">
        <v>0</v>
      </c>
      <c r="K15" s="68">
        <v>30</v>
      </c>
      <c r="L15" s="60"/>
    </row>
    <row r="16" ht="18" customHeight="1" spans="1:12">
      <c r="A16" s="58">
        <v>72103</v>
      </c>
      <c r="B16" s="58" t="s">
        <v>304</v>
      </c>
      <c r="C16" s="58">
        <v>201</v>
      </c>
      <c r="D16" s="87">
        <v>201</v>
      </c>
      <c r="E16" s="87">
        <v>5</v>
      </c>
      <c r="F16" s="87">
        <v>5</v>
      </c>
      <c r="G16" s="88" t="s">
        <v>107</v>
      </c>
      <c r="H16" s="88"/>
      <c r="I16" s="68">
        <v>30</v>
      </c>
      <c r="J16" s="68">
        <v>0</v>
      </c>
      <c r="K16" s="68">
        <v>30</v>
      </c>
      <c r="L16" s="60"/>
    </row>
    <row r="17" ht="18" customHeight="1" spans="1:12">
      <c r="A17" s="58">
        <v>72103</v>
      </c>
      <c r="B17" s="58" t="s">
        <v>304</v>
      </c>
      <c r="C17" s="58">
        <v>20103</v>
      </c>
      <c r="D17" s="87">
        <v>201</v>
      </c>
      <c r="E17" s="87">
        <v>6</v>
      </c>
      <c r="F17" s="87"/>
      <c r="G17" s="88" t="s">
        <v>109</v>
      </c>
      <c r="H17" s="88"/>
      <c r="I17" s="68">
        <v>315</v>
      </c>
      <c r="J17" s="68">
        <v>0</v>
      </c>
      <c r="K17" s="68">
        <v>315</v>
      </c>
      <c r="L17" s="60"/>
    </row>
    <row r="18" ht="18" customHeight="1" spans="1:12">
      <c r="A18" s="58">
        <v>72103</v>
      </c>
      <c r="B18" s="58" t="s">
        <v>304</v>
      </c>
      <c r="C18" s="58">
        <v>2010302</v>
      </c>
      <c r="D18" s="87">
        <v>201</v>
      </c>
      <c r="E18" s="87">
        <v>6</v>
      </c>
      <c r="F18" s="87">
        <v>2</v>
      </c>
      <c r="G18" s="88" t="s">
        <v>93</v>
      </c>
      <c r="H18" s="88"/>
      <c r="I18" s="68">
        <v>315</v>
      </c>
      <c r="J18" s="68">
        <v>0</v>
      </c>
      <c r="K18" s="68">
        <v>315</v>
      </c>
      <c r="L18" s="60"/>
    </row>
    <row r="19" ht="18" customHeight="1" spans="1:12">
      <c r="A19" s="58">
        <v>72103</v>
      </c>
      <c r="B19" s="58" t="s">
        <v>304</v>
      </c>
      <c r="C19" s="58">
        <v>20106</v>
      </c>
      <c r="D19" s="87">
        <v>201</v>
      </c>
      <c r="E19" s="87">
        <v>11</v>
      </c>
      <c r="F19" s="87"/>
      <c r="G19" s="88" t="s">
        <v>112</v>
      </c>
      <c r="H19" s="88"/>
      <c r="I19" s="68">
        <v>2</v>
      </c>
      <c r="J19" s="68">
        <v>0</v>
      </c>
      <c r="K19" s="68">
        <v>2</v>
      </c>
      <c r="L19" s="60"/>
    </row>
    <row r="20" ht="18" customHeight="1" spans="1:12">
      <c r="A20" s="58">
        <v>72103</v>
      </c>
      <c r="B20" s="58" t="s">
        <v>304</v>
      </c>
      <c r="C20" s="58">
        <v>2010601</v>
      </c>
      <c r="D20" s="87">
        <v>201</v>
      </c>
      <c r="E20" s="87">
        <v>11</v>
      </c>
      <c r="F20" s="87">
        <v>2</v>
      </c>
      <c r="G20" s="88" t="s">
        <v>93</v>
      </c>
      <c r="H20" s="88"/>
      <c r="I20" s="68">
        <v>2</v>
      </c>
      <c r="J20" s="68">
        <v>0</v>
      </c>
      <c r="K20" s="68">
        <v>2</v>
      </c>
      <c r="L20" s="60"/>
    </row>
    <row r="21" ht="18" customHeight="1" spans="1:12">
      <c r="A21" s="58">
        <v>72103</v>
      </c>
      <c r="B21" s="58" t="s">
        <v>304</v>
      </c>
      <c r="C21" s="58">
        <v>2010602</v>
      </c>
      <c r="D21" s="87">
        <v>201</v>
      </c>
      <c r="E21" s="87">
        <v>13</v>
      </c>
      <c r="F21" s="87"/>
      <c r="G21" s="88" t="s">
        <v>115</v>
      </c>
      <c r="H21" s="88"/>
      <c r="I21" s="68">
        <v>542</v>
      </c>
      <c r="J21" s="68">
        <v>0</v>
      </c>
      <c r="K21" s="68">
        <v>542</v>
      </c>
      <c r="L21" s="60"/>
    </row>
    <row r="22" ht="18" customHeight="1" spans="1:12">
      <c r="A22" s="58">
        <v>72103</v>
      </c>
      <c r="B22" s="58" t="s">
        <v>304</v>
      </c>
      <c r="C22" s="58">
        <v>210</v>
      </c>
      <c r="D22" s="87">
        <v>201</v>
      </c>
      <c r="E22" s="87">
        <v>13</v>
      </c>
      <c r="F22" s="87">
        <v>8</v>
      </c>
      <c r="G22" s="88" t="s">
        <v>117</v>
      </c>
      <c r="H22" s="88"/>
      <c r="I22" s="68">
        <v>542</v>
      </c>
      <c r="J22" s="68">
        <v>0</v>
      </c>
      <c r="K22" s="68">
        <v>542</v>
      </c>
      <c r="L22" s="60"/>
    </row>
    <row r="23" ht="18" customHeight="1" spans="1:12">
      <c r="A23" s="58">
        <v>72103</v>
      </c>
      <c r="B23" s="58" t="s">
        <v>304</v>
      </c>
      <c r="C23" s="58">
        <v>21007</v>
      </c>
      <c r="D23" s="87">
        <v>201</v>
      </c>
      <c r="E23" s="87">
        <v>29</v>
      </c>
      <c r="F23" s="87"/>
      <c r="G23" s="88" t="s">
        <v>119</v>
      </c>
      <c r="H23" s="88"/>
      <c r="I23" s="68">
        <v>217</v>
      </c>
      <c r="J23" s="68">
        <v>16</v>
      </c>
      <c r="K23" s="68">
        <v>201</v>
      </c>
      <c r="L23" s="60"/>
    </row>
    <row r="24" ht="18" customHeight="1" spans="1:12">
      <c r="A24" s="58">
        <v>72103</v>
      </c>
      <c r="B24" s="58" t="s">
        <v>304</v>
      </c>
      <c r="C24" s="58">
        <v>2100799</v>
      </c>
      <c r="D24" s="87">
        <v>201</v>
      </c>
      <c r="E24" s="87">
        <v>29</v>
      </c>
      <c r="F24" s="87">
        <v>2</v>
      </c>
      <c r="G24" s="88" t="s">
        <v>93</v>
      </c>
      <c r="H24" s="88"/>
      <c r="I24" s="68">
        <v>201</v>
      </c>
      <c r="J24" s="68">
        <v>0</v>
      </c>
      <c r="K24" s="68">
        <v>201</v>
      </c>
      <c r="L24" s="60"/>
    </row>
    <row r="25" ht="18" customHeight="1" spans="1:12">
      <c r="A25" s="58">
        <v>72103</v>
      </c>
      <c r="B25" s="58" t="s">
        <v>304</v>
      </c>
      <c r="C25" s="58">
        <v>211</v>
      </c>
      <c r="D25" s="87">
        <v>201</v>
      </c>
      <c r="E25" s="87" t="s">
        <v>122</v>
      </c>
      <c r="F25" s="87"/>
      <c r="G25" s="88" t="s">
        <v>123</v>
      </c>
      <c r="H25" s="88"/>
      <c r="I25" s="68">
        <v>1</v>
      </c>
      <c r="J25" s="68">
        <v>0</v>
      </c>
      <c r="K25" s="68">
        <v>1</v>
      </c>
      <c r="L25" s="60"/>
    </row>
    <row r="26" ht="18" customHeight="1" spans="1:12">
      <c r="A26" s="58">
        <v>72103</v>
      </c>
      <c r="B26" s="58" t="s">
        <v>304</v>
      </c>
      <c r="C26" s="58">
        <v>21104</v>
      </c>
      <c r="D26" s="87">
        <v>201</v>
      </c>
      <c r="E26" s="87" t="s">
        <v>122</v>
      </c>
      <c r="F26" s="87" t="s">
        <v>125</v>
      </c>
      <c r="G26" s="88" t="s">
        <v>93</v>
      </c>
      <c r="H26" s="88"/>
      <c r="I26" s="68">
        <v>1</v>
      </c>
      <c r="J26" s="68">
        <v>0</v>
      </c>
      <c r="K26" s="68">
        <v>1</v>
      </c>
      <c r="L26" s="60"/>
    </row>
    <row r="27" ht="18" customHeight="1" spans="1:12">
      <c r="A27" s="58">
        <v>72103</v>
      </c>
      <c r="B27" s="58" t="s">
        <v>304</v>
      </c>
      <c r="C27" s="58">
        <v>2110402</v>
      </c>
      <c r="D27" s="87">
        <v>201</v>
      </c>
      <c r="E27" s="87">
        <v>38</v>
      </c>
      <c r="F27" s="87"/>
      <c r="G27" s="88" t="s">
        <v>127</v>
      </c>
      <c r="H27" s="88"/>
      <c r="I27" s="68">
        <v>5.68</v>
      </c>
      <c r="J27" s="68">
        <v>0</v>
      </c>
      <c r="K27" s="68">
        <v>5.68</v>
      </c>
      <c r="L27" s="60"/>
    </row>
    <row r="28" ht="18" customHeight="1" spans="1:12">
      <c r="A28" s="58">
        <v>72103</v>
      </c>
      <c r="B28" s="58" t="s">
        <v>304</v>
      </c>
      <c r="C28" s="58">
        <v>212</v>
      </c>
      <c r="D28" s="87">
        <v>201</v>
      </c>
      <c r="E28" s="87">
        <v>38</v>
      </c>
      <c r="F28" s="87" t="s">
        <v>102</v>
      </c>
      <c r="G28" s="88" t="s">
        <v>129</v>
      </c>
      <c r="H28" s="88"/>
      <c r="I28" s="68">
        <v>5.68</v>
      </c>
      <c r="J28" s="68">
        <v>0</v>
      </c>
      <c r="K28" s="68">
        <v>5.68</v>
      </c>
      <c r="L28" s="60"/>
    </row>
    <row r="29" ht="18" customHeight="1" spans="1:12">
      <c r="A29" s="58">
        <v>72103</v>
      </c>
      <c r="B29" s="58" t="s">
        <v>304</v>
      </c>
      <c r="C29" s="58">
        <v>21201</v>
      </c>
      <c r="D29" s="87">
        <v>204</v>
      </c>
      <c r="E29" s="87"/>
      <c r="F29" s="87"/>
      <c r="G29" s="88" t="s">
        <v>131</v>
      </c>
      <c r="H29" s="88"/>
      <c r="I29" s="68">
        <v>226.68</v>
      </c>
      <c r="J29" s="68">
        <v>0</v>
      </c>
      <c r="K29" s="68">
        <v>226.68</v>
      </c>
      <c r="L29" s="60"/>
    </row>
    <row r="30" ht="18" customHeight="1" spans="1:12">
      <c r="A30" s="58">
        <v>72103</v>
      </c>
      <c r="B30" s="58" t="s">
        <v>304</v>
      </c>
      <c r="C30" s="58">
        <v>2120102</v>
      </c>
      <c r="D30" s="87">
        <v>204</v>
      </c>
      <c r="E30" s="87">
        <v>2</v>
      </c>
      <c r="F30" s="87"/>
      <c r="G30" s="88" t="s">
        <v>133</v>
      </c>
      <c r="H30" s="88"/>
      <c r="I30" s="68">
        <v>221.68</v>
      </c>
      <c r="J30" s="68">
        <v>0</v>
      </c>
      <c r="K30" s="68">
        <v>221.68</v>
      </c>
      <c r="L30" s="60"/>
    </row>
    <row r="31" ht="18" customHeight="1" spans="1:12">
      <c r="A31" s="58">
        <v>72103</v>
      </c>
      <c r="B31" s="58" t="s">
        <v>304</v>
      </c>
      <c r="C31" s="58">
        <v>21203</v>
      </c>
      <c r="D31" s="87">
        <v>204</v>
      </c>
      <c r="E31" s="87">
        <v>2</v>
      </c>
      <c r="F31" s="87" t="s">
        <v>135</v>
      </c>
      <c r="G31" s="88" t="s">
        <v>136</v>
      </c>
      <c r="H31" s="88"/>
      <c r="I31" s="68">
        <v>2</v>
      </c>
      <c r="J31" s="68">
        <v>0</v>
      </c>
      <c r="K31" s="68">
        <v>2</v>
      </c>
      <c r="L31" s="60"/>
    </row>
    <row r="32" ht="18" customHeight="1" spans="1:12">
      <c r="A32" s="58">
        <v>72103</v>
      </c>
      <c r="B32" s="58" t="s">
        <v>304</v>
      </c>
      <c r="C32" s="58">
        <v>2120303</v>
      </c>
      <c r="D32" s="87">
        <v>204</v>
      </c>
      <c r="E32" s="87">
        <v>2</v>
      </c>
      <c r="F32" s="87">
        <v>99</v>
      </c>
      <c r="G32" s="88" t="s">
        <v>138</v>
      </c>
      <c r="H32" s="88"/>
      <c r="I32" s="68">
        <v>219.68</v>
      </c>
      <c r="J32" s="68">
        <v>0</v>
      </c>
      <c r="K32" s="68">
        <v>219.68</v>
      </c>
      <c r="L32" s="60"/>
    </row>
    <row r="33" ht="18" customHeight="1" spans="1:12">
      <c r="A33" s="58">
        <v>72103</v>
      </c>
      <c r="B33" s="58" t="s">
        <v>304</v>
      </c>
      <c r="C33" s="58">
        <v>2120399</v>
      </c>
      <c r="D33" s="87">
        <v>204</v>
      </c>
      <c r="E33" s="87">
        <v>6</v>
      </c>
      <c r="F33" s="87"/>
      <c r="G33" s="88" t="s">
        <v>140</v>
      </c>
      <c r="H33" s="88"/>
      <c r="I33" s="68">
        <v>5</v>
      </c>
      <c r="J33" s="68">
        <v>0</v>
      </c>
      <c r="K33" s="68">
        <v>5</v>
      </c>
      <c r="L33" s="60"/>
    </row>
    <row r="34" ht="18" customHeight="1" spans="1:12">
      <c r="A34" s="58">
        <v>72103</v>
      </c>
      <c r="B34" s="58" t="s">
        <v>304</v>
      </c>
      <c r="C34" s="58">
        <v>213</v>
      </c>
      <c r="D34" s="87">
        <v>204</v>
      </c>
      <c r="E34" s="87">
        <v>6</v>
      </c>
      <c r="F34" s="87">
        <v>4</v>
      </c>
      <c r="G34" s="88" t="s">
        <v>142</v>
      </c>
      <c r="H34" s="88"/>
      <c r="I34" s="68">
        <v>5</v>
      </c>
      <c r="J34" s="68">
        <v>0</v>
      </c>
      <c r="K34" s="68">
        <v>5</v>
      </c>
      <c r="L34" s="60"/>
    </row>
    <row r="35" ht="18" customHeight="1" spans="1:12">
      <c r="A35" s="58">
        <v>72103</v>
      </c>
      <c r="B35" s="58" t="s">
        <v>304</v>
      </c>
      <c r="C35" s="58">
        <v>21302</v>
      </c>
      <c r="D35" s="87">
        <v>205</v>
      </c>
      <c r="E35" s="87"/>
      <c r="F35" s="87"/>
      <c r="G35" s="88" t="s">
        <v>144</v>
      </c>
      <c r="H35" s="88"/>
      <c r="I35" s="68">
        <v>605</v>
      </c>
      <c r="J35" s="68">
        <v>0</v>
      </c>
      <c r="K35" s="68">
        <v>605</v>
      </c>
      <c r="L35" s="60"/>
    </row>
    <row r="36" ht="18" customHeight="1" spans="1:12">
      <c r="A36" s="58"/>
      <c r="B36" s="58"/>
      <c r="C36" s="58"/>
      <c r="D36" s="87">
        <v>205</v>
      </c>
      <c r="E36" s="87">
        <v>2</v>
      </c>
      <c r="F36" s="87"/>
      <c r="G36" s="88" t="s">
        <v>146</v>
      </c>
      <c r="H36" s="88"/>
      <c r="I36" s="68">
        <v>605</v>
      </c>
      <c r="J36" s="68">
        <v>0</v>
      </c>
      <c r="K36" s="68">
        <v>605</v>
      </c>
      <c r="L36" s="60"/>
    </row>
    <row r="37" ht="18" customHeight="1" spans="1:12">
      <c r="A37" s="58"/>
      <c r="B37" s="58"/>
      <c r="C37" s="58"/>
      <c r="D37" s="87">
        <v>205</v>
      </c>
      <c r="E37" s="87">
        <v>2</v>
      </c>
      <c r="F37" s="87">
        <v>99</v>
      </c>
      <c r="G37" s="88" t="s">
        <v>148</v>
      </c>
      <c r="H37" s="88"/>
      <c r="I37" s="68">
        <v>605</v>
      </c>
      <c r="J37" s="68">
        <v>0</v>
      </c>
      <c r="K37" s="68">
        <v>605</v>
      </c>
      <c r="L37" s="60"/>
    </row>
    <row r="38" ht="18" customHeight="1" spans="1:12">
      <c r="A38" s="58"/>
      <c r="B38" s="58"/>
      <c r="C38" s="58"/>
      <c r="D38" s="87">
        <v>206</v>
      </c>
      <c r="E38" s="87"/>
      <c r="F38" s="87"/>
      <c r="G38" s="88" t="s">
        <v>150</v>
      </c>
      <c r="H38" s="88"/>
      <c r="I38" s="68">
        <v>2501.43</v>
      </c>
      <c r="J38" s="68">
        <v>0</v>
      </c>
      <c r="K38" s="68">
        <v>2501.43</v>
      </c>
      <c r="L38" s="60"/>
    </row>
    <row r="39" ht="18" customHeight="1" spans="1:12">
      <c r="A39" s="58"/>
      <c r="B39" s="58"/>
      <c r="C39" s="58"/>
      <c r="D39" s="87">
        <v>206</v>
      </c>
      <c r="E39" s="87" t="s">
        <v>152</v>
      </c>
      <c r="F39" s="87"/>
      <c r="G39" s="88" t="s">
        <v>153</v>
      </c>
      <c r="H39" s="88"/>
      <c r="I39" s="68">
        <v>10</v>
      </c>
      <c r="J39" s="68">
        <v>0</v>
      </c>
      <c r="K39" s="68">
        <v>10</v>
      </c>
      <c r="L39" s="60"/>
    </row>
    <row r="40" ht="18" customHeight="1" spans="1:12">
      <c r="A40" s="58"/>
      <c r="B40" s="58"/>
      <c r="C40" s="58"/>
      <c r="D40" s="87">
        <v>206</v>
      </c>
      <c r="E40" s="87" t="s">
        <v>152</v>
      </c>
      <c r="F40" s="87">
        <v>99</v>
      </c>
      <c r="G40" s="88" t="s">
        <v>155</v>
      </c>
      <c r="H40" s="88"/>
      <c r="I40" s="68">
        <v>10</v>
      </c>
      <c r="J40" s="68">
        <v>0</v>
      </c>
      <c r="K40" s="68">
        <v>10</v>
      </c>
      <c r="L40" s="60"/>
    </row>
    <row r="41" ht="18" customHeight="1" spans="1:12">
      <c r="A41" s="58"/>
      <c r="B41" s="58"/>
      <c r="C41" s="58"/>
      <c r="D41" s="87">
        <v>206</v>
      </c>
      <c r="E41" s="87">
        <v>4</v>
      </c>
      <c r="F41" s="87"/>
      <c r="G41" s="88" t="s">
        <v>157</v>
      </c>
      <c r="H41" s="88"/>
      <c r="I41" s="68">
        <v>698.43</v>
      </c>
      <c r="J41" s="68">
        <v>0</v>
      </c>
      <c r="K41" s="68">
        <v>698.43</v>
      </c>
      <c r="L41" s="60"/>
    </row>
    <row r="42" ht="18" customHeight="1" spans="1:12">
      <c r="A42" s="58"/>
      <c r="B42" s="58"/>
      <c r="C42" s="58"/>
      <c r="D42" s="87">
        <v>206</v>
      </c>
      <c r="E42" s="87">
        <v>4</v>
      </c>
      <c r="F42" s="87" t="s">
        <v>125</v>
      </c>
      <c r="G42" s="88" t="s">
        <v>159</v>
      </c>
      <c r="H42" s="88"/>
      <c r="I42" s="68">
        <v>395.87</v>
      </c>
      <c r="J42" s="68">
        <v>0</v>
      </c>
      <c r="K42" s="68">
        <v>395.87</v>
      </c>
      <c r="L42" s="60"/>
    </row>
    <row r="43" ht="18" customHeight="1" spans="1:12">
      <c r="A43" s="58"/>
      <c r="B43" s="58"/>
      <c r="C43" s="58"/>
      <c r="D43" s="87">
        <v>206</v>
      </c>
      <c r="E43" s="87">
        <v>4</v>
      </c>
      <c r="F43" s="87">
        <v>3</v>
      </c>
      <c r="G43" s="88" t="s">
        <v>161</v>
      </c>
      <c r="H43" s="88"/>
      <c r="I43" s="68">
        <v>302.56</v>
      </c>
      <c r="J43" s="68">
        <v>0</v>
      </c>
      <c r="K43" s="68">
        <v>302.56</v>
      </c>
      <c r="L43" s="60"/>
    </row>
    <row r="44" ht="18" customHeight="1" spans="1:12">
      <c r="A44" s="58"/>
      <c r="B44" s="58"/>
      <c r="C44" s="58"/>
      <c r="D44" s="87">
        <v>206</v>
      </c>
      <c r="E44" s="87">
        <v>5</v>
      </c>
      <c r="F44" s="87"/>
      <c r="G44" s="88" t="s">
        <v>163</v>
      </c>
      <c r="H44" s="88"/>
      <c r="I44" s="68">
        <v>115</v>
      </c>
      <c r="J44" s="68">
        <v>0</v>
      </c>
      <c r="K44" s="68">
        <v>115</v>
      </c>
      <c r="L44" s="60"/>
    </row>
    <row r="45" ht="18" customHeight="1" spans="1:12">
      <c r="A45" s="58"/>
      <c r="B45" s="58"/>
      <c r="C45" s="58"/>
      <c r="D45" s="87">
        <v>206</v>
      </c>
      <c r="E45" s="87">
        <v>5</v>
      </c>
      <c r="F45" s="87" t="s">
        <v>125</v>
      </c>
      <c r="G45" s="88" t="s">
        <v>165</v>
      </c>
      <c r="H45" s="88"/>
      <c r="I45" s="68">
        <v>115</v>
      </c>
      <c r="J45" s="68">
        <v>0</v>
      </c>
      <c r="K45" s="68">
        <v>115</v>
      </c>
      <c r="L45" s="60"/>
    </row>
    <row r="46" ht="18" customHeight="1" spans="1:12">
      <c r="A46" s="58"/>
      <c r="B46" s="58"/>
      <c r="C46" s="58"/>
      <c r="D46" s="87">
        <v>206</v>
      </c>
      <c r="E46" s="87" t="s">
        <v>167</v>
      </c>
      <c r="F46" s="87"/>
      <c r="G46" s="88" t="s">
        <v>168</v>
      </c>
      <c r="H46" s="88"/>
      <c r="I46" s="68">
        <v>1678</v>
      </c>
      <c r="J46" s="68">
        <v>0</v>
      </c>
      <c r="K46" s="68">
        <v>1678</v>
      </c>
      <c r="L46" s="60"/>
    </row>
    <row r="47" ht="18" customHeight="1" spans="1:12">
      <c r="A47" s="58"/>
      <c r="B47" s="58"/>
      <c r="C47" s="58"/>
      <c r="D47" s="87">
        <v>206</v>
      </c>
      <c r="E47" s="87" t="s">
        <v>167</v>
      </c>
      <c r="F47" s="87" t="s">
        <v>152</v>
      </c>
      <c r="G47" s="88" t="s">
        <v>170</v>
      </c>
      <c r="H47" s="88"/>
      <c r="I47" s="68">
        <v>1678</v>
      </c>
      <c r="J47" s="68">
        <v>0</v>
      </c>
      <c r="K47" s="68">
        <v>1678</v>
      </c>
      <c r="L47" s="60"/>
    </row>
    <row r="48" ht="18" customHeight="1" spans="1:12">
      <c r="A48" s="58"/>
      <c r="B48" s="58"/>
      <c r="C48" s="58"/>
      <c r="D48" s="87">
        <v>208</v>
      </c>
      <c r="E48" s="87"/>
      <c r="F48" s="87"/>
      <c r="G48" s="88" t="s">
        <v>172</v>
      </c>
      <c r="H48" s="88"/>
      <c r="I48" s="68">
        <v>209.1</v>
      </c>
      <c r="J48" s="68">
        <v>0</v>
      </c>
      <c r="K48" s="68">
        <v>209.1</v>
      </c>
      <c r="L48" s="60"/>
    </row>
    <row r="49" ht="18" customHeight="1" spans="1:12">
      <c r="A49" s="58"/>
      <c r="B49" s="58"/>
      <c r="C49" s="58"/>
      <c r="D49" s="87">
        <v>208</v>
      </c>
      <c r="E49" s="87">
        <v>7</v>
      </c>
      <c r="F49" s="87"/>
      <c r="G49" s="88" t="s">
        <v>174</v>
      </c>
      <c r="H49" s="88"/>
      <c r="I49" s="68">
        <v>190.3</v>
      </c>
      <c r="J49" s="68">
        <v>0</v>
      </c>
      <c r="K49" s="68">
        <v>190.3</v>
      </c>
      <c r="L49" s="60"/>
    </row>
    <row r="50" ht="18" customHeight="1" spans="1:12">
      <c r="A50" s="58"/>
      <c r="B50" s="58"/>
      <c r="C50" s="58"/>
      <c r="D50" s="87">
        <v>208</v>
      </c>
      <c r="E50" s="87">
        <v>7</v>
      </c>
      <c r="F50" s="87" t="s">
        <v>152</v>
      </c>
      <c r="G50" s="88" t="s">
        <v>176</v>
      </c>
      <c r="H50" s="88"/>
      <c r="I50" s="68">
        <v>60.3</v>
      </c>
      <c r="J50" s="68">
        <v>0</v>
      </c>
      <c r="K50" s="68">
        <v>60.3</v>
      </c>
      <c r="L50" s="60"/>
    </row>
    <row r="51" ht="18" customHeight="1" spans="1:12">
      <c r="A51" s="58"/>
      <c r="B51" s="58"/>
      <c r="C51" s="58"/>
      <c r="D51" s="87">
        <v>208</v>
      </c>
      <c r="E51" s="87">
        <v>7</v>
      </c>
      <c r="F51" s="87">
        <v>99</v>
      </c>
      <c r="G51" s="88" t="s">
        <v>178</v>
      </c>
      <c r="H51" s="88"/>
      <c r="I51" s="68">
        <v>130</v>
      </c>
      <c r="J51" s="68">
        <v>0</v>
      </c>
      <c r="K51" s="68">
        <v>130</v>
      </c>
      <c r="L51" s="60"/>
    </row>
    <row r="52" ht="18" customHeight="1" spans="1:12">
      <c r="A52" s="58"/>
      <c r="B52" s="58"/>
      <c r="C52" s="58"/>
      <c r="D52" s="87">
        <v>208</v>
      </c>
      <c r="E52" s="87" t="s">
        <v>180</v>
      </c>
      <c r="F52" s="87"/>
      <c r="G52" s="88" t="s">
        <v>181</v>
      </c>
      <c r="H52" s="88"/>
      <c r="I52" s="68">
        <v>15</v>
      </c>
      <c r="J52" s="68">
        <v>0</v>
      </c>
      <c r="K52" s="68">
        <v>15</v>
      </c>
      <c r="L52" s="60"/>
    </row>
    <row r="53" ht="18" customHeight="1" spans="1:12">
      <c r="A53" s="58"/>
      <c r="B53" s="58"/>
      <c r="C53" s="58"/>
      <c r="D53" s="87">
        <v>208</v>
      </c>
      <c r="E53" s="87" t="s">
        <v>180</v>
      </c>
      <c r="F53" s="87">
        <v>99</v>
      </c>
      <c r="G53" s="88" t="s">
        <v>183</v>
      </c>
      <c r="H53" s="88"/>
      <c r="I53" s="68">
        <v>15</v>
      </c>
      <c r="J53" s="68">
        <v>0</v>
      </c>
      <c r="K53" s="68">
        <v>15</v>
      </c>
      <c r="L53" s="60"/>
    </row>
    <row r="54" ht="18" customHeight="1" spans="1:12">
      <c r="A54" s="58"/>
      <c r="B54" s="58"/>
      <c r="C54" s="58"/>
      <c r="D54" s="87" t="s">
        <v>171</v>
      </c>
      <c r="E54" s="87" t="s">
        <v>185</v>
      </c>
      <c r="F54" s="87"/>
      <c r="G54" s="88" t="s">
        <v>186</v>
      </c>
      <c r="H54" s="88"/>
      <c r="I54" s="68">
        <v>3</v>
      </c>
      <c r="J54" s="68">
        <v>0</v>
      </c>
      <c r="K54" s="68">
        <v>3</v>
      </c>
      <c r="L54" s="60"/>
    </row>
    <row r="55" ht="18" customHeight="1" spans="1:12">
      <c r="A55" s="58"/>
      <c r="B55" s="58"/>
      <c r="C55" s="58"/>
      <c r="D55" s="87">
        <v>208</v>
      </c>
      <c r="E55" s="87" t="s">
        <v>185</v>
      </c>
      <c r="F55" s="87">
        <v>99</v>
      </c>
      <c r="G55" s="88" t="s">
        <v>188</v>
      </c>
      <c r="H55" s="88"/>
      <c r="I55" s="68">
        <v>3</v>
      </c>
      <c r="J55" s="68">
        <v>0</v>
      </c>
      <c r="K55" s="68">
        <v>3</v>
      </c>
      <c r="L55" s="60"/>
    </row>
    <row r="56" ht="18" customHeight="1" spans="1:12">
      <c r="A56" s="58"/>
      <c r="B56" s="58"/>
      <c r="C56" s="58"/>
      <c r="D56" s="87">
        <v>208</v>
      </c>
      <c r="E56" s="87" t="s">
        <v>167</v>
      </c>
      <c r="F56" s="87"/>
      <c r="G56" s="88" t="s">
        <v>190</v>
      </c>
      <c r="H56" s="88"/>
      <c r="I56" s="68">
        <v>0.8</v>
      </c>
      <c r="J56" s="68">
        <v>0</v>
      </c>
      <c r="K56" s="68">
        <v>0.8</v>
      </c>
      <c r="L56" s="60"/>
    </row>
    <row r="57" ht="18" customHeight="1" spans="1:12">
      <c r="A57" s="58"/>
      <c r="B57" s="58"/>
      <c r="C57" s="58"/>
      <c r="D57" s="87">
        <v>208</v>
      </c>
      <c r="E57" s="87" t="s">
        <v>167</v>
      </c>
      <c r="F57" s="87" t="s">
        <v>192</v>
      </c>
      <c r="G57" s="88" t="s">
        <v>193</v>
      </c>
      <c r="H57" s="88"/>
      <c r="I57" s="68">
        <v>0.8</v>
      </c>
      <c r="J57" s="68">
        <v>0</v>
      </c>
      <c r="K57" s="68">
        <v>0.8</v>
      </c>
      <c r="L57" s="60"/>
    </row>
    <row r="58" ht="18" customHeight="1" spans="1:12">
      <c r="A58" s="58"/>
      <c r="B58" s="58"/>
      <c r="C58" s="58"/>
      <c r="D58" s="87" t="s">
        <v>194</v>
      </c>
      <c r="E58" s="87"/>
      <c r="F58" s="87"/>
      <c r="G58" s="88" t="s">
        <v>195</v>
      </c>
      <c r="H58" s="88"/>
      <c r="I58" s="68">
        <v>14</v>
      </c>
      <c r="J58" s="68">
        <v>0</v>
      </c>
      <c r="K58" s="68">
        <v>14</v>
      </c>
      <c r="L58" s="60"/>
    </row>
    <row r="59" ht="18" customHeight="1" spans="1:12">
      <c r="A59" s="58"/>
      <c r="B59" s="58"/>
      <c r="C59" s="58"/>
      <c r="D59" s="87" t="s">
        <v>194</v>
      </c>
      <c r="E59" s="87" t="s">
        <v>102</v>
      </c>
      <c r="F59" s="87"/>
      <c r="G59" s="88" t="s">
        <v>197</v>
      </c>
      <c r="H59" s="88"/>
      <c r="I59" s="68">
        <v>12</v>
      </c>
      <c r="J59" s="68">
        <v>0</v>
      </c>
      <c r="K59" s="68">
        <v>12</v>
      </c>
      <c r="L59" s="60"/>
    </row>
    <row r="60" ht="18" customHeight="1" spans="1:12">
      <c r="A60" s="58"/>
      <c r="B60" s="58"/>
      <c r="C60" s="58"/>
      <c r="D60" s="87" t="s">
        <v>194</v>
      </c>
      <c r="E60" s="87" t="s">
        <v>102</v>
      </c>
      <c r="F60" s="87" t="s">
        <v>199</v>
      </c>
      <c r="G60" s="88" t="s">
        <v>200</v>
      </c>
      <c r="H60" s="88"/>
      <c r="I60" s="68">
        <v>12</v>
      </c>
      <c r="J60" s="68">
        <v>0</v>
      </c>
      <c r="K60" s="68">
        <v>12</v>
      </c>
      <c r="L60" s="60"/>
    </row>
    <row r="61" ht="18" customHeight="1" spans="1:12">
      <c r="A61" s="58"/>
      <c r="B61" s="58"/>
      <c r="C61" s="58"/>
      <c r="D61" s="87" t="s">
        <v>194</v>
      </c>
      <c r="E61" s="87" t="s">
        <v>202</v>
      </c>
      <c r="F61" s="87"/>
      <c r="G61" s="88" t="s">
        <v>203</v>
      </c>
      <c r="H61" s="88"/>
      <c r="I61" s="68">
        <v>2</v>
      </c>
      <c r="J61" s="68">
        <v>0</v>
      </c>
      <c r="K61" s="68">
        <v>2</v>
      </c>
      <c r="L61" s="60"/>
    </row>
    <row r="62" ht="18" customHeight="1" spans="1:12">
      <c r="A62" s="58"/>
      <c r="B62" s="58"/>
      <c r="C62" s="58"/>
      <c r="D62" s="87" t="s">
        <v>194</v>
      </c>
      <c r="E62" s="87" t="s">
        <v>202</v>
      </c>
      <c r="F62" s="87" t="s">
        <v>205</v>
      </c>
      <c r="G62" s="88" t="s">
        <v>206</v>
      </c>
      <c r="H62" s="88"/>
      <c r="I62" s="68">
        <v>2</v>
      </c>
      <c r="J62" s="68">
        <v>0</v>
      </c>
      <c r="K62" s="68">
        <v>2</v>
      </c>
      <c r="L62" s="60"/>
    </row>
    <row r="63" ht="18" customHeight="1" spans="1:12">
      <c r="A63" s="58"/>
      <c r="B63" s="58"/>
      <c r="C63" s="58"/>
      <c r="D63" s="87">
        <v>211</v>
      </c>
      <c r="E63" s="87"/>
      <c r="F63" s="87"/>
      <c r="G63" s="88" t="s">
        <v>207</v>
      </c>
      <c r="H63" s="88"/>
      <c r="I63" s="68">
        <v>969</v>
      </c>
      <c r="J63" s="68">
        <v>0</v>
      </c>
      <c r="K63" s="68">
        <v>969</v>
      </c>
      <c r="L63" s="60"/>
    </row>
    <row r="64" ht="18" customHeight="1" spans="1:12">
      <c r="A64" s="58"/>
      <c r="B64" s="58"/>
      <c r="C64" s="58"/>
      <c r="D64" s="87">
        <v>211</v>
      </c>
      <c r="E64" s="87">
        <v>1</v>
      </c>
      <c r="F64" s="87"/>
      <c r="G64" s="88" t="s">
        <v>209</v>
      </c>
      <c r="H64" s="88"/>
      <c r="I64" s="68">
        <v>122</v>
      </c>
      <c r="J64" s="68">
        <v>0</v>
      </c>
      <c r="K64" s="68">
        <v>122</v>
      </c>
      <c r="L64" s="60"/>
    </row>
    <row r="65" ht="18" customHeight="1" spans="1:12">
      <c r="A65" s="58"/>
      <c r="B65" s="58"/>
      <c r="C65" s="58"/>
      <c r="D65" s="87">
        <v>211</v>
      </c>
      <c r="E65" s="87">
        <v>1</v>
      </c>
      <c r="F65" s="87">
        <v>2</v>
      </c>
      <c r="G65" s="88" t="s">
        <v>93</v>
      </c>
      <c r="H65" s="88"/>
      <c r="I65" s="68">
        <v>122</v>
      </c>
      <c r="J65" s="68">
        <v>0</v>
      </c>
      <c r="K65" s="68">
        <v>122</v>
      </c>
      <c r="L65" s="60"/>
    </row>
    <row r="66" ht="18" customHeight="1" spans="1:12">
      <c r="A66" s="58">
        <v>72103</v>
      </c>
      <c r="B66" s="58" t="s">
        <v>304</v>
      </c>
      <c r="C66" s="58">
        <v>2130299</v>
      </c>
      <c r="D66" s="87">
        <v>211</v>
      </c>
      <c r="E66" s="87">
        <v>3</v>
      </c>
      <c r="F66" s="87"/>
      <c r="G66" s="88" t="s">
        <v>212</v>
      </c>
      <c r="H66" s="88"/>
      <c r="I66" s="68">
        <v>795</v>
      </c>
      <c r="J66" s="68">
        <v>0</v>
      </c>
      <c r="K66" s="68">
        <v>795</v>
      </c>
      <c r="L66" s="60"/>
    </row>
    <row r="67" ht="18" customHeight="1" spans="1:12">
      <c r="A67" s="58">
        <v>72103</v>
      </c>
      <c r="B67" s="58" t="s">
        <v>304</v>
      </c>
      <c r="C67" s="58">
        <v>21307</v>
      </c>
      <c r="D67" s="87">
        <v>211</v>
      </c>
      <c r="E67" s="87">
        <v>3</v>
      </c>
      <c r="F67" s="87">
        <v>2</v>
      </c>
      <c r="G67" s="88" t="s">
        <v>214</v>
      </c>
      <c r="H67" s="88"/>
      <c r="I67" s="68">
        <v>795</v>
      </c>
      <c r="J67" s="68">
        <v>0</v>
      </c>
      <c r="K67" s="68">
        <v>795</v>
      </c>
      <c r="L67" s="60"/>
    </row>
    <row r="68" ht="18" customHeight="1" spans="1:12">
      <c r="A68" s="58">
        <v>72103</v>
      </c>
      <c r="B68" s="58" t="s">
        <v>304</v>
      </c>
      <c r="C68" s="58">
        <v>2130705</v>
      </c>
      <c r="D68" s="87">
        <v>211</v>
      </c>
      <c r="E68" s="87" t="s">
        <v>216</v>
      </c>
      <c r="F68" s="87"/>
      <c r="G68" s="88" t="s">
        <v>217</v>
      </c>
      <c r="H68" s="88"/>
      <c r="I68" s="68">
        <v>52</v>
      </c>
      <c r="J68" s="68">
        <v>0</v>
      </c>
      <c r="K68" s="68">
        <v>52</v>
      </c>
      <c r="L68" s="60"/>
    </row>
    <row r="69" ht="11.25" customHeight="1" spans="1:12">
      <c r="A69" s="65"/>
      <c r="B69" s="65"/>
      <c r="C69" s="65"/>
      <c r="D69" s="87">
        <v>211</v>
      </c>
      <c r="E69" s="87" t="s">
        <v>216</v>
      </c>
      <c r="F69" s="87" t="s">
        <v>152</v>
      </c>
      <c r="G69" s="88" t="s">
        <v>219</v>
      </c>
      <c r="H69" s="88"/>
      <c r="I69" s="68">
        <v>52</v>
      </c>
      <c r="J69" s="68">
        <v>0</v>
      </c>
      <c r="K69" s="68">
        <v>52</v>
      </c>
      <c r="L69" s="57"/>
    </row>
    <row r="70" spans="4:11">
      <c r="D70" s="87">
        <v>212</v>
      </c>
      <c r="E70" s="87"/>
      <c r="F70" s="87"/>
      <c r="G70" s="88" t="s">
        <v>221</v>
      </c>
      <c r="H70" s="88"/>
      <c r="I70" s="68">
        <v>17614.88</v>
      </c>
      <c r="J70" s="68">
        <v>0</v>
      </c>
      <c r="K70" s="68">
        <v>17614.88</v>
      </c>
    </row>
    <row r="71" spans="4:11">
      <c r="D71" s="87">
        <v>212</v>
      </c>
      <c r="E71" s="87">
        <v>1</v>
      </c>
      <c r="F71" s="87"/>
      <c r="G71" s="88" t="s">
        <v>223</v>
      </c>
      <c r="H71" s="88"/>
      <c r="I71" s="68">
        <v>124.2</v>
      </c>
      <c r="J71" s="68">
        <v>0</v>
      </c>
      <c r="K71" s="68">
        <v>124.2</v>
      </c>
    </row>
    <row r="72" spans="4:11">
      <c r="D72" s="87">
        <v>212</v>
      </c>
      <c r="E72" s="87">
        <v>1</v>
      </c>
      <c r="F72" s="87">
        <v>4</v>
      </c>
      <c r="G72" s="88" t="s">
        <v>225</v>
      </c>
      <c r="H72" s="88"/>
      <c r="I72" s="68">
        <v>8</v>
      </c>
      <c r="J72" s="68">
        <v>0</v>
      </c>
      <c r="K72" s="68">
        <v>8</v>
      </c>
    </row>
    <row r="73" spans="4:11">
      <c r="D73" s="87">
        <v>212</v>
      </c>
      <c r="E73" s="87">
        <v>1</v>
      </c>
      <c r="F73" s="87" t="s">
        <v>227</v>
      </c>
      <c r="G73" s="88" t="s">
        <v>228</v>
      </c>
      <c r="H73" s="88"/>
      <c r="I73" s="68">
        <v>104.5</v>
      </c>
      <c r="J73" s="68">
        <v>0</v>
      </c>
      <c r="K73" s="68">
        <v>104.5</v>
      </c>
    </row>
    <row r="74" spans="4:11">
      <c r="D74" s="87">
        <v>212</v>
      </c>
      <c r="E74" s="87">
        <v>1</v>
      </c>
      <c r="F74" s="87">
        <v>99</v>
      </c>
      <c r="G74" s="88" t="s">
        <v>230</v>
      </c>
      <c r="H74" s="88"/>
      <c r="I74" s="68">
        <v>11.7</v>
      </c>
      <c r="J74" s="68">
        <v>0</v>
      </c>
      <c r="K74" s="68">
        <v>11.7</v>
      </c>
    </row>
    <row r="75" spans="4:11">
      <c r="D75" s="87">
        <v>212</v>
      </c>
      <c r="E75" s="87">
        <v>2</v>
      </c>
      <c r="F75" s="87"/>
      <c r="G75" s="88" t="s">
        <v>232</v>
      </c>
      <c r="H75" s="88"/>
      <c r="I75" s="68">
        <v>212.68</v>
      </c>
      <c r="J75" s="68">
        <v>0</v>
      </c>
      <c r="K75" s="68">
        <v>212.68</v>
      </c>
    </row>
    <row r="76" spans="4:11">
      <c r="D76" s="87">
        <v>212</v>
      </c>
      <c r="E76" s="87">
        <v>2</v>
      </c>
      <c r="F76" s="87">
        <v>1</v>
      </c>
      <c r="G76" s="88" t="s">
        <v>234</v>
      </c>
      <c r="H76" s="88"/>
      <c r="I76" s="68">
        <v>212.68</v>
      </c>
      <c r="J76" s="68">
        <v>0</v>
      </c>
      <c r="K76" s="68">
        <v>212.68</v>
      </c>
    </row>
    <row r="77" spans="4:11">
      <c r="D77" s="87">
        <v>212</v>
      </c>
      <c r="E77" s="87">
        <v>3</v>
      </c>
      <c r="F77" s="87"/>
      <c r="G77" s="88" t="s">
        <v>236</v>
      </c>
      <c r="H77" s="88"/>
      <c r="I77" s="68">
        <v>16788</v>
      </c>
      <c r="J77" s="68">
        <v>0</v>
      </c>
      <c r="K77" s="68">
        <v>16788</v>
      </c>
    </row>
    <row r="78" spans="4:11">
      <c r="D78" s="87">
        <v>212</v>
      </c>
      <c r="E78" s="87">
        <v>3</v>
      </c>
      <c r="F78" s="87">
        <v>99</v>
      </c>
      <c r="G78" s="88" t="s">
        <v>238</v>
      </c>
      <c r="H78" s="88"/>
      <c r="I78" s="68">
        <v>16788</v>
      </c>
      <c r="J78" s="68">
        <v>0</v>
      </c>
      <c r="K78" s="68">
        <v>16788</v>
      </c>
    </row>
    <row r="79" spans="4:11">
      <c r="D79" s="87">
        <v>212</v>
      </c>
      <c r="E79" s="87">
        <v>5</v>
      </c>
      <c r="F79" s="87"/>
      <c r="G79" s="88" t="s">
        <v>240</v>
      </c>
      <c r="H79" s="88"/>
      <c r="I79" s="68">
        <v>490</v>
      </c>
      <c r="J79" s="68">
        <v>0</v>
      </c>
      <c r="K79" s="68">
        <v>490</v>
      </c>
    </row>
    <row r="80" spans="4:11">
      <c r="D80" s="87">
        <v>212</v>
      </c>
      <c r="E80" s="87">
        <v>5</v>
      </c>
      <c r="F80" s="87">
        <v>1</v>
      </c>
      <c r="G80" s="88" t="s">
        <v>242</v>
      </c>
      <c r="H80" s="88"/>
      <c r="I80" s="68">
        <v>490</v>
      </c>
      <c r="J80" s="68">
        <v>0</v>
      </c>
      <c r="K80" s="68">
        <v>490</v>
      </c>
    </row>
    <row r="81" spans="4:11">
      <c r="D81" s="87">
        <v>214</v>
      </c>
      <c r="E81" s="87"/>
      <c r="F81" s="87"/>
      <c r="G81" s="88" t="s">
        <v>257</v>
      </c>
      <c r="H81" s="88"/>
      <c r="I81" s="68">
        <v>333.7</v>
      </c>
      <c r="J81" s="68">
        <v>0</v>
      </c>
      <c r="K81" s="68">
        <v>333.7</v>
      </c>
    </row>
    <row r="82" spans="4:11">
      <c r="D82" s="87">
        <v>214</v>
      </c>
      <c r="E82" s="87">
        <v>99</v>
      </c>
      <c r="F82" s="87"/>
      <c r="G82" s="88" t="s">
        <v>259</v>
      </c>
      <c r="H82" s="88"/>
      <c r="I82" s="68">
        <v>333.7</v>
      </c>
      <c r="J82" s="68">
        <v>0</v>
      </c>
      <c r="K82" s="68">
        <v>333.7</v>
      </c>
    </row>
    <row r="83" spans="4:11">
      <c r="D83" s="87">
        <v>214</v>
      </c>
      <c r="E83" s="87">
        <v>99</v>
      </c>
      <c r="F83" s="87">
        <v>99</v>
      </c>
      <c r="G83" s="88" t="s">
        <v>261</v>
      </c>
      <c r="H83" s="88"/>
      <c r="I83" s="68">
        <v>333.7</v>
      </c>
      <c r="J83" s="68">
        <v>0</v>
      </c>
      <c r="K83" s="68">
        <v>333.7</v>
      </c>
    </row>
    <row r="84" spans="4:11">
      <c r="D84" s="87">
        <v>215</v>
      </c>
      <c r="E84" s="87"/>
      <c r="F84" s="87"/>
      <c r="G84" s="88" t="s">
        <v>263</v>
      </c>
      <c r="H84" s="88"/>
      <c r="I84" s="68">
        <v>26685.02</v>
      </c>
      <c r="J84" s="68">
        <v>0</v>
      </c>
      <c r="K84" s="68">
        <v>26685.02</v>
      </c>
    </row>
    <row r="85" spans="4:11">
      <c r="D85" s="87">
        <v>215</v>
      </c>
      <c r="E85" s="87">
        <v>8</v>
      </c>
      <c r="F85" s="87"/>
      <c r="G85" s="88" t="s">
        <v>265</v>
      </c>
      <c r="H85" s="88"/>
      <c r="I85" s="68">
        <v>26685.02</v>
      </c>
      <c r="J85" s="68">
        <v>0</v>
      </c>
      <c r="K85" s="68">
        <v>26685.02</v>
      </c>
    </row>
    <row r="86" spans="4:11">
      <c r="D86" s="87">
        <v>215</v>
      </c>
      <c r="E86" s="87">
        <v>8</v>
      </c>
      <c r="F86" s="87">
        <v>5</v>
      </c>
      <c r="G86" s="88" t="s">
        <v>267</v>
      </c>
      <c r="H86" s="88"/>
      <c r="I86" s="68">
        <v>26685.02</v>
      </c>
      <c r="J86" s="68">
        <v>0</v>
      </c>
      <c r="K86" s="68">
        <v>26685.02</v>
      </c>
    </row>
    <row r="87" spans="4:11">
      <c r="D87" s="87" t="s">
        <v>268</v>
      </c>
      <c r="E87" s="87"/>
      <c r="F87" s="87"/>
      <c r="G87" s="88" t="s">
        <v>269</v>
      </c>
      <c r="H87" s="88"/>
      <c r="I87" s="68">
        <v>93.68</v>
      </c>
      <c r="J87" s="68">
        <v>0</v>
      </c>
      <c r="K87" s="68">
        <v>93.68</v>
      </c>
    </row>
    <row r="88" spans="4:11">
      <c r="D88" s="87" t="s">
        <v>268</v>
      </c>
      <c r="E88" s="87" t="s">
        <v>167</v>
      </c>
      <c r="F88" s="87"/>
      <c r="G88" s="88" t="s">
        <v>271</v>
      </c>
      <c r="H88" s="88"/>
      <c r="I88" s="68">
        <v>93.68</v>
      </c>
      <c r="J88" s="68">
        <v>0</v>
      </c>
      <c r="K88" s="68">
        <v>93.68</v>
      </c>
    </row>
    <row r="89" spans="4:11">
      <c r="D89" s="87" t="s">
        <v>268</v>
      </c>
      <c r="E89" s="87" t="s">
        <v>167</v>
      </c>
      <c r="F89" s="87" t="s">
        <v>167</v>
      </c>
      <c r="G89" s="88" t="s">
        <v>271</v>
      </c>
      <c r="H89" s="88"/>
      <c r="I89" s="68">
        <v>93.68</v>
      </c>
      <c r="J89" s="68">
        <v>0</v>
      </c>
      <c r="K89" s="68">
        <v>93.68</v>
      </c>
    </row>
    <row r="90" spans="4:11">
      <c r="D90" s="87" t="s">
        <v>274</v>
      </c>
      <c r="E90" s="87"/>
      <c r="F90" s="87"/>
      <c r="G90" s="88" t="s">
        <v>275</v>
      </c>
      <c r="H90" s="88"/>
      <c r="I90" s="68">
        <v>90</v>
      </c>
      <c r="J90" s="68">
        <v>0</v>
      </c>
      <c r="K90" s="68">
        <v>90</v>
      </c>
    </row>
    <row r="91" spans="4:11">
      <c r="D91" s="87" t="s">
        <v>274</v>
      </c>
      <c r="E91" s="87" t="s">
        <v>277</v>
      </c>
      <c r="F91" s="87"/>
      <c r="G91" s="88" t="s">
        <v>278</v>
      </c>
      <c r="H91" s="88"/>
      <c r="I91" s="68">
        <v>90</v>
      </c>
      <c r="J91" s="68">
        <v>0</v>
      </c>
      <c r="K91" s="68">
        <v>90</v>
      </c>
    </row>
    <row r="92" spans="4:11">
      <c r="D92" s="87" t="s">
        <v>274</v>
      </c>
      <c r="E92" s="87" t="s">
        <v>277</v>
      </c>
      <c r="F92" s="87" t="s">
        <v>167</v>
      </c>
      <c r="G92" s="88" t="s">
        <v>280</v>
      </c>
      <c r="H92" s="88"/>
      <c r="I92" s="68">
        <v>90</v>
      </c>
      <c r="J92" s="68">
        <v>0</v>
      </c>
      <c r="K92" s="68">
        <v>90</v>
      </c>
    </row>
    <row r="93" spans="4:11">
      <c r="D93" s="87">
        <v>220</v>
      </c>
      <c r="E93" s="87"/>
      <c r="F93" s="87"/>
      <c r="G93" s="88" t="s">
        <v>282</v>
      </c>
      <c r="H93" s="88"/>
      <c r="I93" s="68">
        <v>46</v>
      </c>
      <c r="J93" s="68">
        <v>0</v>
      </c>
      <c r="K93" s="68">
        <v>46</v>
      </c>
    </row>
    <row r="94" spans="4:11">
      <c r="D94" s="87">
        <v>220</v>
      </c>
      <c r="E94" s="87">
        <v>1</v>
      </c>
      <c r="F94" s="87"/>
      <c r="G94" s="88" t="s">
        <v>284</v>
      </c>
      <c r="H94" s="88"/>
      <c r="I94" s="68">
        <v>46</v>
      </c>
      <c r="J94" s="68">
        <v>0</v>
      </c>
      <c r="K94" s="68">
        <v>46</v>
      </c>
    </row>
    <row r="95" spans="4:11">
      <c r="D95" s="87">
        <v>220</v>
      </c>
      <c r="E95" s="87">
        <v>1</v>
      </c>
      <c r="F95" s="87">
        <v>6</v>
      </c>
      <c r="G95" s="88" t="s">
        <v>286</v>
      </c>
      <c r="H95" s="88"/>
      <c r="I95" s="68">
        <v>46</v>
      </c>
      <c r="J95" s="68">
        <v>0</v>
      </c>
      <c r="K95" s="68">
        <v>46</v>
      </c>
    </row>
    <row r="96" spans="4:11">
      <c r="D96" s="87">
        <v>224</v>
      </c>
      <c r="E96" s="87"/>
      <c r="F96" s="87"/>
      <c r="G96" s="88" t="s">
        <v>288</v>
      </c>
      <c r="H96" s="88"/>
      <c r="I96" s="68">
        <v>431.3</v>
      </c>
      <c r="J96" s="68">
        <v>0</v>
      </c>
      <c r="K96" s="68">
        <v>431.3</v>
      </c>
    </row>
    <row r="97" spans="4:11">
      <c r="D97" s="87">
        <v>224</v>
      </c>
      <c r="E97" s="87">
        <v>1</v>
      </c>
      <c r="F97" s="87"/>
      <c r="G97" s="88" t="s">
        <v>290</v>
      </c>
      <c r="H97" s="88"/>
      <c r="I97" s="68">
        <v>31.3</v>
      </c>
      <c r="J97" s="68">
        <v>0</v>
      </c>
      <c r="K97" s="68">
        <v>31.3</v>
      </c>
    </row>
    <row r="98" spans="4:11">
      <c r="D98" s="87">
        <v>224</v>
      </c>
      <c r="E98" s="87">
        <v>1</v>
      </c>
      <c r="F98" s="87">
        <v>6</v>
      </c>
      <c r="G98" s="88" t="s">
        <v>292</v>
      </c>
      <c r="H98" s="88"/>
      <c r="I98" s="68">
        <v>31.3</v>
      </c>
      <c r="J98" s="68">
        <v>0</v>
      </c>
      <c r="K98" s="68">
        <v>31.3</v>
      </c>
    </row>
    <row r="99" spans="4:11">
      <c r="D99" s="87">
        <v>224</v>
      </c>
      <c r="E99" s="87">
        <v>2</v>
      </c>
      <c r="F99" s="87"/>
      <c r="G99" s="88" t="s">
        <v>294</v>
      </c>
      <c r="H99" s="88"/>
      <c r="I99" s="68">
        <v>400</v>
      </c>
      <c r="J99" s="68">
        <v>0</v>
      </c>
      <c r="K99" s="68">
        <v>400</v>
      </c>
    </row>
    <row r="100" spans="4:11">
      <c r="D100" s="87">
        <v>224</v>
      </c>
      <c r="E100" s="87">
        <v>2</v>
      </c>
      <c r="F100" s="87" t="s">
        <v>167</v>
      </c>
      <c r="G100" s="88" t="s">
        <v>296</v>
      </c>
      <c r="H100" s="88"/>
      <c r="I100" s="68">
        <v>400</v>
      </c>
      <c r="J100" s="68">
        <v>0</v>
      </c>
      <c r="K100" s="68">
        <v>400</v>
      </c>
    </row>
    <row r="101" spans="4:11">
      <c r="D101" s="87" t="s">
        <v>297</v>
      </c>
      <c r="E101" s="87"/>
      <c r="F101" s="87"/>
      <c r="G101" s="88" t="s">
        <v>298</v>
      </c>
      <c r="H101" s="88"/>
      <c r="I101" s="68">
        <v>829.39</v>
      </c>
      <c r="J101" s="68">
        <v>0</v>
      </c>
      <c r="K101" s="68">
        <v>829.39</v>
      </c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C5" sqref="C5"/>
    </sheetView>
  </sheetViews>
  <sheetFormatPr defaultColWidth="9" defaultRowHeight="13.5"/>
  <cols>
    <col min="1" max="1" width="24.375" customWidth="1"/>
    <col min="2" max="2" width="9" hidden="1" customWidth="1"/>
    <col min="3" max="3" width="13" customWidth="1"/>
    <col min="4" max="4" width="24" customWidth="1"/>
    <col min="5" max="5" width="9" hidden="1" customWidth="1"/>
    <col min="6" max="6" width="13.25" customWidth="1"/>
    <col min="7" max="7" width="10.5" customWidth="1"/>
    <col min="8" max="8" width="10" customWidth="1"/>
    <col min="9" max="9" width="2" customWidth="1"/>
  </cols>
  <sheetData>
    <row r="1" ht="33" customHeight="1" spans="1:9">
      <c r="A1" s="77" t="s">
        <v>305</v>
      </c>
      <c r="B1" s="77"/>
      <c r="C1" s="77"/>
      <c r="D1" s="77"/>
      <c r="E1" s="77"/>
      <c r="F1" s="77"/>
      <c r="G1" s="77"/>
      <c r="H1" s="77"/>
      <c r="I1" s="57"/>
    </row>
    <row r="2" ht="18" customHeight="1" spans="1:9">
      <c r="A2" s="56" t="s">
        <v>63</v>
      </c>
      <c r="B2" s="56"/>
      <c r="C2" s="56"/>
      <c r="D2" s="56"/>
      <c r="E2" s="56"/>
      <c r="F2" s="56"/>
      <c r="G2" s="56"/>
      <c r="H2" s="78" t="s">
        <v>43</v>
      </c>
      <c r="I2" s="57"/>
    </row>
    <row r="3" ht="19.9" customHeight="1" spans="1:9">
      <c r="A3" s="79" t="s">
        <v>306</v>
      </c>
      <c r="B3" s="79"/>
      <c r="C3" s="79"/>
      <c r="D3" s="79" t="s">
        <v>307</v>
      </c>
      <c r="E3" s="79"/>
      <c r="F3" s="79"/>
      <c r="G3" s="79"/>
      <c r="H3" s="79"/>
      <c r="I3" s="60"/>
    </row>
    <row r="4" ht="34.15" customHeight="1" spans="1:9">
      <c r="A4" s="80" t="s">
        <v>308</v>
      </c>
      <c r="B4" s="80"/>
      <c r="C4" s="79" t="s">
        <v>6</v>
      </c>
      <c r="D4" s="79" t="s">
        <v>308</v>
      </c>
      <c r="E4" s="80"/>
      <c r="F4" s="79" t="s">
        <v>47</v>
      </c>
      <c r="G4" s="79" t="s">
        <v>309</v>
      </c>
      <c r="H4" s="79" t="s">
        <v>310</v>
      </c>
      <c r="I4" s="60"/>
    </row>
    <row r="5" ht="19.9" customHeight="1" spans="1:9">
      <c r="A5" s="80" t="s">
        <v>311</v>
      </c>
      <c r="B5" s="80"/>
      <c r="C5" s="81">
        <f>C6+C7+C15+C17</f>
        <v>57599.25</v>
      </c>
      <c r="D5" s="80" t="s">
        <v>312</v>
      </c>
      <c r="E5" s="80">
        <v>201</v>
      </c>
      <c r="F5" s="38">
        <f>G5</f>
        <v>6950.07</v>
      </c>
      <c r="G5" s="38">
        <v>6950.07</v>
      </c>
      <c r="H5" s="38"/>
      <c r="I5" s="60"/>
    </row>
    <row r="6" ht="19.9" customHeight="1" spans="1:9">
      <c r="A6" s="80" t="s">
        <v>313</v>
      </c>
      <c r="B6" s="80">
        <v>1</v>
      </c>
      <c r="C6" s="81">
        <v>434.25</v>
      </c>
      <c r="D6" s="80" t="s">
        <v>314</v>
      </c>
      <c r="E6" s="80">
        <v>203</v>
      </c>
      <c r="F6" s="38">
        <f t="shared" ref="F6:F14" si="0">G6</f>
        <v>0</v>
      </c>
      <c r="G6" s="38">
        <v>0</v>
      </c>
      <c r="H6" s="38"/>
      <c r="I6" s="60"/>
    </row>
    <row r="7" ht="29.45" customHeight="1" spans="1:9">
      <c r="A7" s="80" t="s">
        <v>315</v>
      </c>
      <c r="B7" s="80">
        <v>2</v>
      </c>
      <c r="C7" s="81">
        <v>97</v>
      </c>
      <c r="D7" s="80" t="s">
        <v>316</v>
      </c>
      <c r="E7" s="80">
        <v>204</v>
      </c>
      <c r="F7" s="38">
        <f t="shared" si="0"/>
        <v>226.68</v>
      </c>
      <c r="G7" s="38">
        <v>226.68</v>
      </c>
      <c r="H7" s="38"/>
      <c r="I7" s="60"/>
    </row>
    <row r="8" ht="30.6" customHeight="1" spans="1:9">
      <c r="A8" s="80" t="s">
        <v>317</v>
      </c>
      <c r="B8" s="80">
        <v>90101</v>
      </c>
      <c r="C8" s="81"/>
      <c r="D8" s="80" t="s">
        <v>318</v>
      </c>
      <c r="E8" s="80">
        <v>205</v>
      </c>
      <c r="F8" s="38">
        <f t="shared" si="0"/>
        <v>605</v>
      </c>
      <c r="G8" s="38">
        <v>605</v>
      </c>
      <c r="H8" s="38"/>
      <c r="I8" s="60"/>
    </row>
    <row r="9" ht="19.9" customHeight="1" spans="1:9">
      <c r="A9" s="80" t="s">
        <v>319</v>
      </c>
      <c r="B9" s="80">
        <v>90102</v>
      </c>
      <c r="C9" s="81">
        <v>22</v>
      </c>
      <c r="D9" s="80" t="s">
        <v>320</v>
      </c>
      <c r="E9" s="80">
        <v>206</v>
      </c>
      <c r="F9" s="38">
        <f t="shared" si="0"/>
        <v>2501.43</v>
      </c>
      <c r="G9" s="38">
        <v>2501.43</v>
      </c>
      <c r="H9" s="38"/>
      <c r="I9" s="60"/>
    </row>
    <row r="10" ht="19.9" customHeight="1" spans="1:9">
      <c r="A10" s="80" t="s">
        <v>321</v>
      </c>
      <c r="B10" s="80">
        <v>90103</v>
      </c>
      <c r="C10" s="81"/>
      <c r="D10" s="80" t="s">
        <v>322</v>
      </c>
      <c r="E10" s="80">
        <v>207</v>
      </c>
      <c r="F10" s="38">
        <f t="shared" si="0"/>
        <v>0</v>
      </c>
      <c r="G10" s="38">
        <v>0</v>
      </c>
      <c r="H10" s="38"/>
      <c r="I10" s="60"/>
    </row>
    <row r="11" ht="28.9" customHeight="1" spans="1:9">
      <c r="A11" s="80" t="s">
        <v>323</v>
      </c>
      <c r="B11" s="80">
        <v>90104</v>
      </c>
      <c r="C11" s="81"/>
      <c r="D11" s="80" t="s">
        <v>324</v>
      </c>
      <c r="E11" s="80">
        <v>208</v>
      </c>
      <c r="F11" s="38">
        <f t="shared" si="0"/>
        <v>209.1</v>
      </c>
      <c r="G11" s="38">
        <v>209.1</v>
      </c>
      <c r="H11" s="38"/>
      <c r="I11" s="60"/>
    </row>
    <row r="12" ht="30" customHeight="1" spans="1:9">
      <c r="A12" s="80" t="s">
        <v>325</v>
      </c>
      <c r="B12" s="80">
        <v>90105</v>
      </c>
      <c r="C12" s="81"/>
      <c r="D12" s="80" t="s">
        <v>326</v>
      </c>
      <c r="E12" s="80">
        <v>209</v>
      </c>
      <c r="F12" s="38">
        <f t="shared" si="0"/>
        <v>0</v>
      </c>
      <c r="G12" s="38">
        <v>0</v>
      </c>
      <c r="H12" s="38"/>
      <c r="I12" s="60"/>
    </row>
    <row r="13" ht="19.9" customHeight="1" spans="1:9">
      <c r="A13" s="80" t="s">
        <v>327</v>
      </c>
      <c r="B13" s="80">
        <v>90106</v>
      </c>
      <c r="C13" s="81">
        <v>75</v>
      </c>
      <c r="D13" s="80" t="s">
        <v>328</v>
      </c>
      <c r="E13" s="80">
        <v>210</v>
      </c>
      <c r="F13" s="38">
        <f t="shared" si="0"/>
        <v>14</v>
      </c>
      <c r="G13" s="38">
        <v>14</v>
      </c>
      <c r="H13" s="38"/>
      <c r="I13" s="60"/>
    </row>
    <row r="14" ht="32.45" customHeight="1" spans="1:9">
      <c r="A14" s="80" t="s">
        <v>329</v>
      </c>
      <c r="B14" s="80">
        <v>4</v>
      </c>
      <c r="C14" s="81"/>
      <c r="D14" s="80" t="s">
        <v>330</v>
      </c>
      <c r="E14" s="80">
        <v>211</v>
      </c>
      <c r="F14" s="38">
        <f t="shared" si="0"/>
        <v>969</v>
      </c>
      <c r="G14" s="38">
        <v>969</v>
      </c>
      <c r="H14" s="38"/>
      <c r="I14" s="60"/>
    </row>
    <row r="15" ht="19.9" customHeight="1" spans="1:9">
      <c r="A15" s="80" t="s">
        <v>331</v>
      </c>
      <c r="B15" s="80">
        <v>5</v>
      </c>
      <c r="C15" s="81">
        <v>10086</v>
      </c>
      <c r="D15" s="80" t="s">
        <v>332</v>
      </c>
      <c r="E15" s="80">
        <v>212</v>
      </c>
      <c r="F15" s="38">
        <v>97914.88</v>
      </c>
      <c r="G15" s="38">
        <f>F15-H15</f>
        <v>17614.88</v>
      </c>
      <c r="H15" s="38">
        <v>80300</v>
      </c>
      <c r="I15" s="60"/>
    </row>
    <row r="16" ht="19.9" customHeight="1" spans="1:9">
      <c r="A16" s="80" t="s">
        <v>333</v>
      </c>
      <c r="B16" s="80">
        <v>7</v>
      </c>
      <c r="C16" s="81"/>
      <c r="D16" s="80" t="s">
        <v>334</v>
      </c>
      <c r="E16" s="80">
        <v>213</v>
      </c>
      <c r="F16" s="38">
        <f>G16</f>
        <v>0</v>
      </c>
      <c r="G16" s="38">
        <v>0</v>
      </c>
      <c r="H16" s="38"/>
      <c r="I16" s="60"/>
    </row>
    <row r="17" ht="19.9" customHeight="1" spans="1:9">
      <c r="A17" s="80" t="s">
        <v>335</v>
      </c>
      <c r="B17" s="80"/>
      <c r="C17">
        <v>46982</v>
      </c>
      <c r="D17" s="80" t="s">
        <v>336</v>
      </c>
      <c r="E17" s="80">
        <v>214</v>
      </c>
      <c r="F17" s="38">
        <f t="shared" ref="F17:F31" si="1">G17</f>
        <v>333.7</v>
      </c>
      <c r="G17" s="38">
        <v>333.7</v>
      </c>
      <c r="H17" s="38"/>
      <c r="I17" s="60"/>
    </row>
    <row r="18" ht="19.9" customHeight="1" spans="1:9">
      <c r="A18" s="80"/>
      <c r="B18" s="80"/>
      <c r="C18" s="80"/>
      <c r="D18" s="80" t="s">
        <v>337</v>
      </c>
      <c r="E18" s="80">
        <v>215</v>
      </c>
      <c r="F18" s="38">
        <f t="shared" si="1"/>
        <v>26685.02</v>
      </c>
      <c r="G18" s="38">
        <v>26685.02</v>
      </c>
      <c r="H18" s="38"/>
      <c r="I18" s="60"/>
    </row>
    <row r="19" ht="19.9" customHeight="1" spans="1:9">
      <c r="A19" s="80" t="s">
        <v>338</v>
      </c>
      <c r="B19" s="80">
        <v>3</v>
      </c>
      <c r="C19" s="81">
        <v>80300</v>
      </c>
      <c r="D19" s="80" t="s">
        <v>339</v>
      </c>
      <c r="E19" s="80">
        <v>216</v>
      </c>
      <c r="F19" s="38">
        <f t="shared" si="1"/>
        <v>93.68</v>
      </c>
      <c r="G19" s="38">
        <v>93.68</v>
      </c>
      <c r="H19" s="38"/>
      <c r="I19" s="60"/>
    </row>
    <row r="20" ht="19.9" customHeight="1" spans="1:9">
      <c r="A20" s="80"/>
      <c r="B20" s="80"/>
      <c r="C20" s="80"/>
      <c r="D20" s="80" t="s">
        <v>340</v>
      </c>
      <c r="E20" s="80">
        <v>217</v>
      </c>
      <c r="F20" s="38">
        <f t="shared" si="1"/>
        <v>90</v>
      </c>
      <c r="G20" s="38">
        <v>90</v>
      </c>
      <c r="H20" s="38"/>
      <c r="I20" s="60"/>
    </row>
    <row r="21" ht="19.9" customHeight="1" spans="1:9">
      <c r="A21" s="80"/>
      <c r="B21" s="80"/>
      <c r="C21" s="80"/>
      <c r="D21" s="80" t="s">
        <v>341</v>
      </c>
      <c r="E21" s="80">
        <v>219</v>
      </c>
      <c r="F21" s="38">
        <f t="shared" si="1"/>
        <v>0</v>
      </c>
      <c r="G21" s="38">
        <v>0</v>
      </c>
      <c r="H21" s="38"/>
      <c r="I21" s="60"/>
    </row>
    <row r="22" ht="19.9" customHeight="1" spans="1:9">
      <c r="A22" s="80"/>
      <c r="B22" s="80"/>
      <c r="C22" s="80"/>
      <c r="D22" s="80" t="s">
        <v>342</v>
      </c>
      <c r="E22" s="80">
        <v>220</v>
      </c>
      <c r="F22" s="38">
        <f t="shared" si="1"/>
        <v>46</v>
      </c>
      <c r="G22" s="38">
        <v>46</v>
      </c>
      <c r="H22" s="38"/>
      <c r="I22" s="60"/>
    </row>
    <row r="23" ht="19.9" customHeight="1" spans="1:9">
      <c r="A23" s="80"/>
      <c r="B23" s="80"/>
      <c r="C23" s="80"/>
      <c r="D23" s="80" t="s">
        <v>343</v>
      </c>
      <c r="E23" s="80">
        <v>221</v>
      </c>
      <c r="F23" s="38">
        <f t="shared" si="1"/>
        <v>0</v>
      </c>
      <c r="G23" s="38">
        <v>0</v>
      </c>
      <c r="H23" s="38"/>
      <c r="I23" s="60"/>
    </row>
    <row r="24" ht="19.9" customHeight="1" spans="1:9">
      <c r="A24" s="80"/>
      <c r="B24" s="80"/>
      <c r="C24" s="80"/>
      <c r="D24" s="80" t="s">
        <v>344</v>
      </c>
      <c r="E24" s="80">
        <v>222</v>
      </c>
      <c r="F24" s="38">
        <f t="shared" si="1"/>
        <v>0</v>
      </c>
      <c r="G24" s="38">
        <v>0</v>
      </c>
      <c r="H24" s="38"/>
      <c r="I24" s="60"/>
    </row>
    <row r="25" ht="27" customHeight="1" spans="1:9">
      <c r="A25" s="80"/>
      <c r="B25" s="80"/>
      <c r="C25" s="80"/>
      <c r="D25" s="80" t="s">
        <v>345</v>
      </c>
      <c r="E25" s="80">
        <v>224</v>
      </c>
      <c r="F25" s="38">
        <f t="shared" si="1"/>
        <v>431.3</v>
      </c>
      <c r="G25" s="38">
        <v>431.3</v>
      </c>
      <c r="H25" s="38"/>
      <c r="I25" s="60"/>
    </row>
    <row r="26" ht="19.9" customHeight="1" spans="1:9">
      <c r="A26" s="80"/>
      <c r="B26" s="80"/>
      <c r="C26" s="80"/>
      <c r="D26" s="80" t="s">
        <v>346</v>
      </c>
      <c r="E26" s="80">
        <v>227</v>
      </c>
      <c r="F26" s="38">
        <f t="shared" si="1"/>
        <v>829.39</v>
      </c>
      <c r="G26" s="38">
        <v>829.39</v>
      </c>
      <c r="H26" s="38"/>
      <c r="I26" s="60"/>
    </row>
    <row r="27" ht="19.9" customHeight="1" spans="1:9">
      <c r="A27" s="80"/>
      <c r="B27" s="80"/>
      <c r="C27" s="80"/>
      <c r="D27" s="80" t="s">
        <v>347</v>
      </c>
      <c r="E27" s="80">
        <v>229</v>
      </c>
      <c r="F27" s="38">
        <f t="shared" si="1"/>
        <v>0</v>
      </c>
      <c r="G27" s="38">
        <v>0</v>
      </c>
      <c r="H27" s="38"/>
      <c r="I27" s="60"/>
    </row>
    <row r="28" ht="19.9" customHeight="1" spans="1:9">
      <c r="A28" s="80"/>
      <c r="B28" s="80"/>
      <c r="C28" s="80"/>
      <c r="D28" s="80" t="s">
        <v>348</v>
      </c>
      <c r="E28" s="80">
        <v>230</v>
      </c>
      <c r="F28" s="38">
        <f t="shared" si="1"/>
        <v>0</v>
      </c>
      <c r="G28" s="38">
        <v>0</v>
      </c>
      <c r="H28" s="38"/>
      <c r="I28" s="60"/>
    </row>
    <row r="29" ht="19.9" customHeight="1" spans="1:9">
      <c r="A29" s="80"/>
      <c r="B29" s="80"/>
      <c r="C29" s="80"/>
      <c r="D29" s="80" t="s">
        <v>349</v>
      </c>
      <c r="E29" s="80">
        <v>231</v>
      </c>
      <c r="F29" s="38">
        <f t="shared" si="1"/>
        <v>0</v>
      </c>
      <c r="G29" s="38">
        <v>0</v>
      </c>
      <c r="H29" s="38"/>
      <c r="I29" s="60"/>
    </row>
    <row r="30" ht="19.9" customHeight="1" spans="1:9">
      <c r="A30" s="80"/>
      <c r="B30" s="80"/>
      <c r="C30" s="80"/>
      <c r="D30" s="80" t="s">
        <v>350</v>
      </c>
      <c r="E30" s="80">
        <v>232</v>
      </c>
      <c r="F30" s="38">
        <f t="shared" si="1"/>
        <v>0</v>
      </c>
      <c r="G30" s="38">
        <v>0</v>
      </c>
      <c r="H30" s="38"/>
      <c r="I30" s="60"/>
    </row>
    <row r="31" ht="19.9" customHeight="1" spans="1:9">
      <c r="A31" s="80"/>
      <c r="B31" s="80"/>
      <c r="C31" s="80"/>
      <c r="D31" s="80" t="s">
        <v>351</v>
      </c>
      <c r="E31" s="80">
        <v>233</v>
      </c>
      <c r="F31" s="38">
        <f t="shared" si="1"/>
        <v>0</v>
      </c>
      <c r="G31" s="38">
        <v>0</v>
      </c>
      <c r="H31" s="38"/>
      <c r="I31" s="60"/>
    </row>
    <row r="32" ht="19.9" customHeight="1" spans="1:9">
      <c r="A32" s="79" t="s">
        <v>352</v>
      </c>
      <c r="B32" s="80"/>
      <c r="C32" s="81">
        <f>C5+C19</f>
        <v>137899.25</v>
      </c>
      <c r="D32" s="79" t="s">
        <v>353</v>
      </c>
      <c r="E32" s="80"/>
      <c r="F32" s="38">
        <f>SUM(F5:F31)</f>
        <v>137899.25</v>
      </c>
      <c r="G32" s="38">
        <f>SUM(G5:G31)</f>
        <v>57599.25</v>
      </c>
      <c r="H32" s="38">
        <f>SUM(H5:H31)</f>
        <v>80300</v>
      </c>
      <c r="I32" s="60"/>
    </row>
    <row r="33" ht="11.25" customHeight="1" spans="1:9">
      <c r="A33" s="60"/>
      <c r="B33" s="60"/>
      <c r="C33" s="60"/>
      <c r="D33" s="60"/>
      <c r="E33" s="60"/>
      <c r="F33" s="60"/>
      <c r="G33" s="60"/>
      <c r="H33" s="60"/>
      <c r="I33" s="57"/>
    </row>
  </sheetData>
  <mergeCells count="4">
    <mergeCell ref="A1:H1"/>
    <mergeCell ref="A2:G2"/>
    <mergeCell ref="A3:C3"/>
    <mergeCell ref="D3:H3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"/>
  <sheetViews>
    <sheetView workbookViewId="0">
      <selection activeCell="C5" sqref="C5"/>
    </sheetView>
  </sheetViews>
  <sheetFormatPr defaultColWidth="9" defaultRowHeight="13.5" outlineLevelCol="3"/>
  <cols>
    <col min="1" max="1" width="46.25" customWidth="1"/>
    <col min="2" max="2" width="9" hidden="1" customWidth="1"/>
    <col min="3" max="3" width="37.75" customWidth="1"/>
    <col min="4" max="4" width="2" customWidth="1"/>
    <col min="5" max="5" width="9.375"/>
    <col min="6" max="7" width="12.625"/>
  </cols>
  <sheetData>
    <row r="1" ht="23.25" customHeight="1" spans="1:4">
      <c r="A1" s="59" t="s">
        <v>354</v>
      </c>
      <c r="B1" s="59"/>
      <c r="C1" s="59"/>
      <c r="D1" s="57"/>
    </row>
    <row r="2" ht="19.5" customHeight="1" spans="1:4">
      <c r="A2" s="57" t="s">
        <v>63</v>
      </c>
      <c r="B2" s="57"/>
      <c r="C2" s="69" t="s">
        <v>355</v>
      </c>
      <c r="D2" s="57"/>
    </row>
    <row r="3" ht="19.9" customHeight="1" spans="1:4">
      <c r="A3" s="61" t="s">
        <v>356</v>
      </c>
      <c r="B3" s="62"/>
      <c r="C3" s="70" t="s">
        <v>357</v>
      </c>
      <c r="D3" s="60"/>
    </row>
    <row r="4" ht="19.9" customHeight="1" spans="1:4">
      <c r="A4" s="71" t="s">
        <v>301</v>
      </c>
      <c r="B4" s="72"/>
      <c r="C4" s="73">
        <f>C5+C19</f>
        <v>50507300</v>
      </c>
      <c r="D4" s="60"/>
    </row>
    <row r="5" ht="19.9" customHeight="1" spans="1:4">
      <c r="A5" s="74" t="s">
        <v>77</v>
      </c>
      <c r="B5" s="72">
        <v>50501</v>
      </c>
      <c r="C5" s="73">
        <f>SUM(C6:C18)</f>
        <v>47264600</v>
      </c>
      <c r="D5" s="60"/>
    </row>
    <row r="6" ht="19.9" customHeight="1" spans="1:4">
      <c r="A6" s="62" t="s">
        <v>358</v>
      </c>
      <c r="B6" s="72">
        <v>5050130101</v>
      </c>
      <c r="C6" s="75">
        <v>20000000</v>
      </c>
      <c r="D6" s="60"/>
    </row>
    <row r="7" ht="19.9" customHeight="1" spans="1:4">
      <c r="A7" s="62" t="s">
        <v>359</v>
      </c>
      <c r="B7" s="72">
        <v>5050130102</v>
      </c>
      <c r="C7" s="75">
        <v>100000</v>
      </c>
      <c r="D7" s="60"/>
    </row>
    <row r="8" ht="19.9" customHeight="1" spans="1:4">
      <c r="A8" s="62" t="s">
        <v>360</v>
      </c>
      <c r="B8" s="72">
        <v>5050130103</v>
      </c>
      <c r="C8" s="75">
        <v>10242482</v>
      </c>
      <c r="D8" s="60"/>
    </row>
    <row r="9" ht="19.9" customHeight="1" spans="1:4">
      <c r="A9" s="62" t="s">
        <v>361</v>
      </c>
      <c r="B9" s="72">
        <v>5050130106</v>
      </c>
      <c r="C9" s="75">
        <v>0</v>
      </c>
      <c r="D9" s="60"/>
    </row>
    <row r="10" ht="19.9" customHeight="1" spans="1:4">
      <c r="A10" s="62" t="s">
        <v>362</v>
      </c>
      <c r="B10" s="72">
        <v>5050130107</v>
      </c>
      <c r="C10" s="75">
        <v>3100000</v>
      </c>
      <c r="D10" s="60"/>
    </row>
    <row r="11" ht="19.9" customHeight="1" spans="1:4">
      <c r="A11" s="62" t="s">
        <v>363</v>
      </c>
      <c r="B11" s="72">
        <v>5050130108</v>
      </c>
      <c r="C11" s="75">
        <v>443966.2</v>
      </c>
      <c r="D11" s="60"/>
    </row>
    <row r="12" ht="19.9" customHeight="1" spans="1:4">
      <c r="A12" s="62" t="s">
        <v>364</v>
      </c>
      <c r="B12" s="72">
        <v>5050130109</v>
      </c>
      <c r="C12" s="75">
        <v>100000</v>
      </c>
      <c r="D12" s="60"/>
    </row>
    <row r="13" ht="19.9" customHeight="1" spans="1:4">
      <c r="A13" s="62" t="s">
        <v>365</v>
      </c>
      <c r="B13" s="72">
        <v>5050130110</v>
      </c>
      <c r="C13" s="75">
        <v>1000000</v>
      </c>
      <c r="D13" s="60"/>
    </row>
    <row r="14" ht="19.9" customHeight="1" spans="1:4">
      <c r="A14" s="62" t="s">
        <v>366</v>
      </c>
      <c r="B14" s="72">
        <v>5050130111</v>
      </c>
      <c r="C14" s="75">
        <v>0</v>
      </c>
      <c r="D14" s="60"/>
    </row>
    <row r="15" ht="19.9" customHeight="1" spans="1:4">
      <c r="A15" s="62" t="s">
        <v>367</v>
      </c>
      <c r="B15" s="72">
        <v>5050130112</v>
      </c>
      <c r="C15" s="75">
        <v>200000</v>
      </c>
      <c r="D15" s="60"/>
    </row>
    <row r="16" ht="19.9" customHeight="1" spans="1:4">
      <c r="A16" s="62" t="s">
        <v>368</v>
      </c>
      <c r="B16" s="72">
        <v>5050130113</v>
      </c>
      <c r="C16" s="75">
        <v>4201063</v>
      </c>
      <c r="D16" s="60"/>
    </row>
    <row r="17" ht="19.9" customHeight="1" spans="1:4">
      <c r="A17" s="62" t="s">
        <v>369</v>
      </c>
      <c r="B17" s="72">
        <v>5050130114</v>
      </c>
      <c r="C17" s="75">
        <v>0</v>
      </c>
      <c r="D17" s="60"/>
    </row>
    <row r="18" ht="19.9" customHeight="1" spans="1:4">
      <c r="A18" s="62" t="s">
        <v>370</v>
      </c>
      <c r="B18" s="72">
        <v>5050130199</v>
      </c>
      <c r="C18" s="75">
        <v>7877088.8</v>
      </c>
      <c r="D18" s="60"/>
    </row>
    <row r="19" ht="19.9" customHeight="1" spans="1:4">
      <c r="A19" s="74" t="s">
        <v>78</v>
      </c>
      <c r="B19" s="72">
        <v>50502</v>
      </c>
      <c r="C19" s="73">
        <f>SUM(C20:C46)</f>
        <v>3242700</v>
      </c>
      <c r="D19" s="60"/>
    </row>
    <row r="20" ht="19.9" customHeight="1" spans="1:4">
      <c r="A20" s="62" t="s">
        <v>371</v>
      </c>
      <c r="B20" s="72">
        <v>5050230201</v>
      </c>
      <c r="C20" s="75">
        <v>350000</v>
      </c>
      <c r="D20" s="60"/>
    </row>
    <row r="21" ht="19.9" customHeight="1" spans="1:4">
      <c r="A21" s="62" t="s">
        <v>372</v>
      </c>
      <c r="B21" s="72">
        <v>5050230202</v>
      </c>
      <c r="C21" s="75">
        <v>700000</v>
      </c>
      <c r="D21" s="60"/>
    </row>
    <row r="22" ht="19.9" customHeight="1" spans="1:4">
      <c r="A22" s="62" t="s">
        <v>373</v>
      </c>
      <c r="B22" s="72">
        <v>5050230203</v>
      </c>
      <c r="C22" s="75">
        <v>10000</v>
      </c>
      <c r="D22" s="60"/>
    </row>
    <row r="23" ht="19.9" customHeight="1" spans="1:4">
      <c r="A23" s="62" t="s">
        <v>374</v>
      </c>
      <c r="B23" s="72">
        <v>5050230204</v>
      </c>
      <c r="C23" s="75">
        <v>5000</v>
      </c>
      <c r="D23" s="60"/>
    </row>
    <row r="24" ht="19.9" customHeight="1" spans="1:4">
      <c r="A24" s="62" t="s">
        <v>375</v>
      </c>
      <c r="B24" s="72">
        <v>5050230205</v>
      </c>
      <c r="C24" s="75">
        <v>20000</v>
      </c>
      <c r="D24" s="60"/>
    </row>
    <row r="25" ht="19.9" customHeight="1" spans="1:4">
      <c r="A25" s="62" t="s">
        <v>376</v>
      </c>
      <c r="B25" s="72">
        <v>5050230206</v>
      </c>
      <c r="C25" s="75">
        <v>20000</v>
      </c>
      <c r="D25" s="60"/>
    </row>
    <row r="26" ht="19.9" customHeight="1" spans="1:4">
      <c r="A26" s="62" t="s">
        <v>377</v>
      </c>
      <c r="B26" s="72">
        <v>5050230207</v>
      </c>
      <c r="C26" s="75">
        <v>30000</v>
      </c>
      <c r="D26" s="60"/>
    </row>
    <row r="27" ht="19.9" customHeight="1" spans="1:4">
      <c r="A27" s="62" t="s">
        <v>378</v>
      </c>
      <c r="B27" s="72">
        <v>5050230208</v>
      </c>
      <c r="C27" s="75">
        <v>0</v>
      </c>
      <c r="D27" s="60"/>
    </row>
    <row r="28" ht="19.9" customHeight="1" spans="1:4">
      <c r="A28" s="62" t="s">
        <v>379</v>
      </c>
      <c r="B28" s="72">
        <v>5050230209</v>
      </c>
      <c r="C28" s="75">
        <v>0</v>
      </c>
      <c r="D28" s="60"/>
    </row>
    <row r="29" ht="19.9" customHeight="1" spans="1:4">
      <c r="A29" s="62" t="s">
        <v>380</v>
      </c>
      <c r="B29" s="72">
        <v>5050230211</v>
      </c>
      <c r="C29" s="75">
        <v>150000</v>
      </c>
      <c r="D29" s="60"/>
    </row>
    <row r="30" ht="19.9" customHeight="1" spans="1:4">
      <c r="A30" s="62" t="s">
        <v>381</v>
      </c>
      <c r="B30" s="72">
        <v>5050230212</v>
      </c>
      <c r="C30" s="75">
        <v>130000</v>
      </c>
      <c r="D30" s="60"/>
    </row>
    <row r="31" ht="19.9" customHeight="1" spans="1:4">
      <c r="A31" s="62" t="s">
        <v>382</v>
      </c>
      <c r="B31" s="72">
        <v>5050230213</v>
      </c>
      <c r="C31" s="75">
        <v>100000</v>
      </c>
      <c r="D31" s="60"/>
    </row>
    <row r="32" ht="19.9" customHeight="1" spans="1:4">
      <c r="A32" s="62" t="s">
        <v>383</v>
      </c>
      <c r="B32" s="72">
        <v>5050230214</v>
      </c>
      <c r="C32" s="75">
        <v>20000</v>
      </c>
      <c r="D32" s="60"/>
    </row>
    <row r="33" ht="19.9" customHeight="1" spans="1:4">
      <c r="A33" s="62" t="s">
        <v>384</v>
      </c>
      <c r="B33" s="72">
        <v>5050230215</v>
      </c>
      <c r="C33" s="75">
        <v>200000</v>
      </c>
      <c r="D33" s="60"/>
    </row>
    <row r="34" ht="19.9" customHeight="1" spans="1:4">
      <c r="A34" s="62" t="s">
        <v>385</v>
      </c>
      <c r="B34" s="72">
        <v>5050230216</v>
      </c>
      <c r="C34" s="75">
        <v>387500</v>
      </c>
      <c r="D34" s="60"/>
    </row>
    <row r="35" ht="19.9" customHeight="1" spans="1:4">
      <c r="A35" s="62" t="s">
        <v>386</v>
      </c>
      <c r="B35" s="72">
        <v>5050230217</v>
      </c>
      <c r="C35" s="75">
        <v>755200</v>
      </c>
      <c r="D35" s="60"/>
    </row>
    <row r="36" ht="19.9" customHeight="1" spans="1:4">
      <c r="A36" s="62" t="s">
        <v>387</v>
      </c>
      <c r="B36" s="72">
        <v>5050230218</v>
      </c>
      <c r="C36" s="75">
        <v>0</v>
      </c>
      <c r="D36" s="60"/>
    </row>
    <row r="37" ht="19.9" customHeight="1" spans="1:4">
      <c r="A37" s="62" t="s">
        <v>388</v>
      </c>
      <c r="B37" s="72">
        <v>5050230224</v>
      </c>
      <c r="C37" s="75">
        <v>0</v>
      </c>
      <c r="D37" s="60"/>
    </row>
    <row r="38" ht="19.9" customHeight="1" spans="1:4">
      <c r="A38" s="62" t="s">
        <v>389</v>
      </c>
      <c r="B38" s="72">
        <v>5050230225</v>
      </c>
      <c r="C38" s="75">
        <v>0</v>
      </c>
      <c r="D38" s="60"/>
    </row>
    <row r="39" ht="19.9" customHeight="1" spans="1:4">
      <c r="A39" s="62" t="s">
        <v>390</v>
      </c>
      <c r="B39" s="72">
        <v>5050230226</v>
      </c>
      <c r="C39" s="75">
        <v>60000</v>
      </c>
      <c r="D39" s="60"/>
    </row>
    <row r="40" ht="19.9" customHeight="1" spans="1:4">
      <c r="A40" s="62" t="s">
        <v>391</v>
      </c>
      <c r="B40" s="72">
        <v>5050230227</v>
      </c>
      <c r="C40" s="75">
        <v>20000</v>
      </c>
      <c r="D40" s="60"/>
    </row>
    <row r="41" ht="19.9" customHeight="1" spans="1:4">
      <c r="A41" s="62" t="s">
        <v>392</v>
      </c>
      <c r="B41" s="72">
        <v>5050230228</v>
      </c>
      <c r="C41" s="75">
        <v>0</v>
      </c>
      <c r="D41" s="60"/>
    </row>
    <row r="42" ht="19.9" customHeight="1" spans="1:4">
      <c r="A42" s="62" t="s">
        <v>393</v>
      </c>
      <c r="B42" s="72">
        <v>5050230229</v>
      </c>
      <c r="C42" s="75">
        <v>10000</v>
      </c>
      <c r="D42" s="60"/>
    </row>
    <row r="43" ht="19.9" customHeight="1" spans="1:4">
      <c r="A43" s="62" t="s">
        <v>394</v>
      </c>
      <c r="B43" s="72">
        <v>5050230231</v>
      </c>
      <c r="C43" s="75">
        <v>240000</v>
      </c>
      <c r="D43" s="60"/>
    </row>
    <row r="44" ht="19.9" customHeight="1" spans="1:4">
      <c r="A44" s="62" t="s">
        <v>395</v>
      </c>
      <c r="B44" s="72">
        <v>5050230239</v>
      </c>
      <c r="C44" s="75">
        <v>10000</v>
      </c>
      <c r="D44" s="60"/>
    </row>
    <row r="45" ht="19.9" customHeight="1" spans="1:4">
      <c r="A45" s="62" t="s">
        <v>396</v>
      </c>
      <c r="B45" s="72">
        <v>5050230240</v>
      </c>
      <c r="C45" s="75">
        <v>0</v>
      </c>
      <c r="D45" s="60"/>
    </row>
    <row r="46" ht="19.9" customHeight="1" spans="1:4">
      <c r="A46" s="62" t="s">
        <v>397</v>
      </c>
      <c r="B46" s="72">
        <v>5050230299</v>
      </c>
      <c r="C46" s="75">
        <v>25000</v>
      </c>
      <c r="D46" s="60"/>
    </row>
    <row r="47" ht="19.9" customHeight="1" spans="1:4">
      <c r="A47" s="74" t="s">
        <v>398</v>
      </c>
      <c r="B47" s="72">
        <v>509</v>
      </c>
      <c r="C47" s="73"/>
      <c r="D47" s="60"/>
    </row>
    <row r="48" ht="19.9" customHeight="1" spans="1:4">
      <c r="A48" s="62" t="s">
        <v>399</v>
      </c>
      <c r="B48" s="72">
        <v>5090530301</v>
      </c>
      <c r="C48" s="75"/>
      <c r="D48" s="60"/>
    </row>
    <row r="49" ht="19.9" customHeight="1" spans="1:4">
      <c r="A49" s="62" t="s">
        <v>400</v>
      </c>
      <c r="B49" s="72">
        <v>5090530302</v>
      </c>
      <c r="C49" s="75"/>
      <c r="D49" s="60"/>
    </row>
    <row r="50" ht="19.9" customHeight="1" spans="1:4">
      <c r="A50" s="62" t="s">
        <v>401</v>
      </c>
      <c r="B50" s="72">
        <v>5090530303</v>
      </c>
      <c r="C50" s="75"/>
      <c r="D50" s="60"/>
    </row>
    <row r="51" ht="19.9" customHeight="1" spans="1:4">
      <c r="A51" s="62" t="s">
        <v>402</v>
      </c>
      <c r="B51" s="72">
        <v>5090130304</v>
      </c>
      <c r="C51" s="75"/>
      <c r="D51" s="60"/>
    </row>
    <row r="52" ht="19.9" customHeight="1" spans="1:4">
      <c r="A52" s="62" t="s">
        <v>403</v>
      </c>
      <c r="B52" s="72">
        <v>5090130305</v>
      </c>
      <c r="C52" s="75"/>
      <c r="D52" s="60"/>
    </row>
    <row r="53" ht="19.9" customHeight="1" spans="1:4">
      <c r="A53" s="62" t="s">
        <v>404</v>
      </c>
      <c r="B53" s="72">
        <v>5090130306</v>
      </c>
      <c r="C53" s="75"/>
      <c r="D53" s="60"/>
    </row>
    <row r="54" ht="19.9" customHeight="1" spans="1:4">
      <c r="A54" s="62" t="s">
        <v>405</v>
      </c>
      <c r="B54" s="72">
        <v>5090130307</v>
      </c>
      <c r="C54" s="75"/>
      <c r="D54" s="60"/>
    </row>
    <row r="55" ht="19.9" customHeight="1" spans="1:4">
      <c r="A55" s="62" t="s">
        <v>406</v>
      </c>
      <c r="B55" s="72">
        <v>5090230308</v>
      </c>
      <c r="C55" s="75"/>
      <c r="D55" s="60"/>
    </row>
    <row r="56" ht="19.9" customHeight="1" spans="1:4">
      <c r="A56" s="62" t="s">
        <v>407</v>
      </c>
      <c r="B56" s="72">
        <v>5090130309</v>
      </c>
      <c r="C56" s="75"/>
      <c r="D56" s="60"/>
    </row>
    <row r="57" ht="19.9" customHeight="1" spans="1:4">
      <c r="A57" s="62" t="s">
        <v>408</v>
      </c>
      <c r="B57" s="72">
        <v>5090330310</v>
      </c>
      <c r="C57" s="75"/>
      <c r="D57" s="60"/>
    </row>
    <row r="58" ht="19.9" customHeight="1" spans="1:4">
      <c r="A58" s="62" t="s">
        <v>409</v>
      </c>
      <c r="B58" s="72">
        <v>5099930399</v>
      </c>
      <c r="C58" s="75"/>
      <c r="D58" s="60"/>
    </row>
    <row r="59" ht="20.25" customHeight="1" spans="1:4">
      <c r="A59" s="65"/>
      <c r="B59" s="65"/>
      <c r="C59" s="76"/>
      <c r="D59" s="57"/>
    </row>
  </sheetData>
  <mergeCells count="1">
    <mergeCell ref="A1:C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D1" workbookViewId="0">
      <selection activeCell="G28" sqref="G28"/>
    </sheetView>
  </sheetViews>
  <sheetFormatPr defaultColWidth="9" defaultRowHeight="13.5"/>
  <cols>
    <col min="1" max="3" width="9" hidden="1" customWidth="1"/>
    <col min="4" max="4" width="6.5" customWidth="1"/>
    <col min="5" max="5" width="5.25" customWidth="1"/>
    <col min="6" max="6" width="5.125" customWidth="1"/>
    <col min="7" max="7" width="19.875" customWidth="1"/>
    <col min="8" max="8" width="9" hidden="1" customWidth="1"/>
    <col min="9" max="9" width="15.375" customWidth="1"/>
    <col min="10" max="10" width="15.625" customWidth="1"/>
    <col min="11" max="11" width="17.625" customWidth="1"/>
    <col min="12" max="12" width="2" customWidth="1"/>
  </cols>
  <sheetData>
    <row r="1" ht="24" customHeight="1" spans="1:12">
      <c r="A1" s="57" t="s">
        <v>410</v>
      </c>
      <c r="B1" s="58"/>
      <c r="C1" s="58"/>
      <c r="D1" s="59" t="s">
        <v>411</v>
      </c>
      <c r="E1" s="59"/>
      <c r="F1" s="59"/>
      <c r="G1" s="59"/>
      <c r="H1" s="59"/>
      <c r="I1" s="59"/>
      <c r="J1" s="59"/>
      <c r="K1" s="59"/>
      <c r="L1" s="57"/>
    </row>
    <row r="2" ht="18" customHeight="1" spans="1:12">
      <c r="A2" s="57"/>
      <c r="B2" s="58"/>
      <c r="C2" s="58"/>
      <c r="D2" s="60" t="s">
        <v>63</v>
      </c>
      <c r="E2" s="60"/>
      <c r="F2" s="60"/>
      <c r="G2" s="60"/>
      <c r="H2" s="60"/>
      <c r="I2" s="60"/>
      <c r="J2" s="60"/>
      <c r="K2" s="66" t="s">
        <v>2</v>
      </c>
      <c r="L2" s="57"/>
    </row>
    <row r="3" ht="18" customHeight="1" spans="1:12">
      <c r="A3" s="58" t="s">
        <v>44</v>
      </c>
      <c r="B3" s="58" t="s">
        <v>45</v>
      </c>
      <c r="C3" s="58" t="s">
        <v>412</v>
      </c>
      <c r="D3" s="61" t="s">
        <v>413</v>
      </c>
      <c r="E3" s="61"/>
      <c r="F3" s="61"/>
      <c r="G3" s="61" t="s">
        <v>300</v>
      </c>
      <c r="H3" s="62" t="s">
        <v>46</v>
      </c>
      <c r="I3" s="61" t="s">
        <v>301</v>
      </c>
      <c r="J3" s="61" t="s">
        <v>68</v>
      </c>
      <c r="K3" s="61" t="s">
        <v>69</v>
      </c>
      <c r="L3" s="60"/>
    </row>
    <row r="4" ht="18" customHeight="1" spans="1:12">
      <c r="A4" s="58"/>
      <c r="B4" s="58"/>
      <c r="C4" s="58"/>
      <c r="D4" s="61" t="s">
        <v>73</v>
      </c>
      <c r="E4" s="61" t="s">
        <v>74</v>
      </c>
      <c r="F4" s="61" t="s">
        <v>75</v>
      </c>
      <c r="G4" s="61"/>
      <c r="H4" s="62"/>
      <c r="I4" s="61"/>
      <c r="J4" s="61"/>
      <c r="K4" s="61"/>
      <c r="L4" s="60"/>
    </row>
    <row r="5" ht="18" customHeight="1" spans="1:12">
      <c r="A5" s="58"/>
      <c r="B5" s="58"/>
      <c r="C5" s="58"/>
      <c r="D5" s="63">
        <v>212</v>
      </c>
      <c r="E5" s="61"/>
      <c r="F5" s="61"/>
      <c r="G5" s="64" t="s">
        <v>221</v>
      </c>
      <c r="H5" s="62"/>
      <c r="I5" s="67">
        <f>I6+I8+I10</f>
        <v>80300</v>
      </c>
      <c r="J5" s="67">
        <v>0</v>
      </c>
      <c r="K5" s="67">
        <f>K6+K8+K10</f>
        <v>80300</v>
      </c>
      <c r="L5" s="60"/>
    </row>
    <row r="6" ht="34" customHeight="1" spans="1:12">
      <c r="A6" s="58"/>
      <c r="B6" s="58"/>
      <c r="C6" s="58"/>
      <c r="D6" s="63">
        <v>212</v>
      </c>
      <c r="E6" s="63">
        <v>8</v>
      </c>
      <c r="F6" s="63"/>
      <c r="G6" s="64" t="s">
        <v>244</v>
      </c>
      <c r="H6" s="64"/>
      <c r="I6" s="67">
        <v>80000</v>
      </c>
      <c r="J6" s="67">
        <v>0</v>
      </c>
      <c r="K6" s="67">
        <v>80000</v>
      </c>
      <c r="L6" s="60"/>
    </row>
    <row r="7" ht="18" customHeight="1" spans="1:12">
      <c r="A7" s="58"/>
      <c r="B7" s="58"/>
      <c r="C7" s="58"/>
      <c r="D7" s="63">
        <v>212</v>
      </c>
      <c r="E7" s="63">
        <v>8</v>
      </c>
      <c r="F7" s="63">
        <v>1</v>
      </c>
      <c r="G7" s="64" t="s">
        <v>246</v>
      </c>
      <c r="H7" s="64"/>
      <c r="I7" s="67">
        <v>80000</v>
      </c>
      <c r="J7" s="67">
        <v>0</v>
      </c>
      <c r="K7" s="67">
        <v>80000</v>
      </c>
      <c r="L7" s="60"/>
    </row>
    <row r="8" ht="23" customHeight="1" spans="1:12">
      <c r="A8" s="58"/>
      <c r="B8" s="58"/>
      <c r="C8" s="58"/>
      <c r="D8" s="63">
        <v>212</v>
      </c>
      <c r="E8" s="63">
        <v>13</v>
      </c>
      <c r="F8" s="63"/>
      <c r="G8" s="64" t="s">
        <v>248</v>
      </c>
      <c r="H8" s="64"/>
      <c r="I8" s="67">
        <v>80</v>
      </c>
      <c r="J8" s="67">
        <v>0</v>
      </c>
      <c r="K8" s="67">
        <v>80</v>
      </c>
      <c r="L8" s="60"/>
    </row>
    <row r="9" ht="18" customHeight="1" spans="1:12">
      <c r="A9" s="58"/>
      <c r="B9" s="58"/>
      <c r="C9" s="58"/>
      <c r="D9" s="63">
        <v>212</v>
      </c>
      <c r="E9" s="63">
        <v>13</v>
      </c>
      <c r="F9" s="63" t="s">
        <v>250</v>
      </c>
      <c r="G9" s="64" t="s">
        <v>251</v>
      </c>
      <c r="H9" s="64"/>
      <c r="I9" s="67">
        <v>80</v>
      </c>
      <c r="J9" s="67">
        <v>0</v>
      </c>
      <c r="K9" s="67">
        <v>80</v>
      </c>
      <c r="L9" s="60"/>
    </row>
    <row r="10" ht="18" customHeight="1" spans="1:12">
      <c r="A10" s="58">
        <v>72101</v>
      </c>
      <c r="B10" s="58" t="s">
        <v>302</v>
      </c>
      <c r="C10" s="58">
        <v>2010301</v>
      </c>
      <c r="D10" s="63">
        <v>212</v>
      </c>
      <c r="E10" s="63">
        <v>14</v>
      </c>
      <c r="F10" s="63"/>
      <c r="G10" s="64" t="s">
        <v>253</v>
      </c>
      <c r="H10" s="64"/>
      <c r="I10" s="67">
        <v>220</v>
      </c>
      <c r="J10" s="67">
        <v>0</v>
      </c>
      <c r="K10" s="67">
        <v>220</v>
      </c>
      <c r="L10" s="60"/>
    </row>
    <row r="11" ht="18" customHeight="1" spans="1:12">
      <c r="A11" s="58">
        <v>72101</v>
      </c>
      <c r="B11" s="58" t="s">
        <v>302</v>
      </c>
      <c r="C11" s="58">
        <v>208</v>
      </c>
      <c r="D11" s="63">
        <v>212</v>
      </c>
      <c r="E11" s="63">
        <v>14</v>
      </c>
      <c r="F11" s="63">
        <v>1</v>
      </c>
      <c r="G11" s="64" t="s">
        <v>255</v>
      </c>
      <c r="H11" s="64"/>
      <c r="I11" s="67">
        <v>220</v>
      </c>
      <c r="J11" s="67">
        <v>0</v>
      </c>
      <c r="K11" s="67">
        <v>220</v>
      </c>
      <c r="L11" s="60"/>
    </row>
    <row r="12" ht="18" customHeight="1" spans="1:12">
      <c r="A12" s="58">
        <v>72101</v>
      </c>
      <c r="B12" s="58" t="s">
        <v>302</v>
      </c>
      <c r="C12" s="58">
        <v>20805</v>
      </c>
      <c r="D12" s="61"/>
      <c r="E12" s="61"/>
      <c r="F12" s="61"/>
      <c r="G12" s="62"/>
      <c r="H12" s="62"/>
      <c r="I12" s="68"/>
      <c r="J12" s="68"/>
      <c r="K12" s="68"/>
      <c r="L12" s="60"/>
    </row>
    <row r="13" ht="18" customHeight="1" spans="1:12">
      <c r="A13" s="58">
        <v>72101</v>
      </c>
      <c r="B13" s="58" t="s">
        <v>302</v>
      </c>
      <c r="C13" s="58">
        <v>2080501</v>
      </c>
      <c r="D13" s="61"/>
      <c r="E13" s="61"/>
      <c r="F13" s="61"/>
      <c r="G13" s="62"/>
      <c r="H13" s="62"/>
      <c r="I13" s="68"/>
      <c r="J13" s="68"/>
      <c r="K13" s="68"/>
      <c r="L13" s="60"/>
    </row>
    <row r="14" ht="11.25" customHeight="1" spans="1:12">
      <c r="A14" s="65"/>
      <c r="B14" s="65"/>
      <c r="C14" s="65"/>
      <c r="D14" s="60"/>
      <c r="E14" s="60"/>
      <c r="F14" s="60"/>
      <c r="G14" s="60"/>
      <c r="H14" s="60"/>
      <c r="I14" s="60"/>
      <c r="J14" s="60"/>
      <c r="K14" s="60"/>
      <c r="L14" s="57"/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B6" sqref="B6"/>
    </sheetView>
  </sheetViews>
  <sheetFormatPr defaultColWidth="9" defaultRowHeight="13.5"/>
  <cols>
    <col min="1" max="1" width="12.125" style="46" customWidth="1"/>
    <col min="2" max="2" width="25.375" customWidth="1"/>
    <col min="3" max="3" width="9" hidden="1" customWidth="1"/>
    <col min="4" max="4" width="13.5" customWidth="1"/>
    <col min="5" max="5" width="13.125" customWidth="1"/>
    <col min="6" max="6" width="13.875" customWidth="1"/>
    <col min="7" max="7" width="12.5" customWidth="1"/>
    <col min="8" max="8" width="13.375" customWidth="1"/>
    <col min="9" max="9" width="12.75" customWidth="1"/>
    <col min="10" max="10" width="12.625" customWidth="1"/>
    <col min="11" max="11" width="2" customWidth="1"/>
  </cols>
  <sheetData>
    <row r="1" ht="25.9" customHeight="1" spans="1:11">
      <c r="A1" s="2" t="s">
        <v>414</v>
      </c>
      <c r="B1" s="2"/>
      <c r="C1" s="2"/>
      <c r="D1" s="2"/>
      <c r="E1" s="2"/>
      <c r="F1" s="2"/>
      <c r="G1" s="2"/>
      <c r="H1" s="2"/>
      <c r="I1" s="2"/>
      <c r="J1" s="2"/>
      <c r="K1" s="55"/>
    </row>
    <row r="2" ht="21.75" customHeight="1" spans="1:11">
      <c r="A2" s="3" t="s">
        <v>63</v>
      </c>
      <c r="B2" s="3"/>
      <c r="C2" s="3"/>
      <c r="D2" s="3"/>
      <c r="E2" s="3"/>
      <c r="F2" s="3"/>
      <c r="G2" s="47"/>
      <c r="H2" s="48" t="s">
        <v>415</v>
      </c>
      <c r="I2" s="48"/>
      <c r="J2" s="48"/>
      <c r="K2" s="55"/>
    </row>
    <row r="3" ht="18.75" customHeight="1" spans="1:11">
      <c r="A3" s="49" t="s">
        <v>44</v>
      </c>
      <c r="B3" s="50" t="s">
        <v>45</v>
      </c>
      <c r="C3" s="50" t="s">
        <v>46</v>
      </c>
      <c r="D3" s="51" t="s">
        <v>412</v>
      </c>
      <c r="E3" s="50" t="s">
        <v>416</v>
      </c>
      <c r="F3" s="50"/>
      <c r="G3" s="50"/>
      <c r="H3" s="50"/>
      <c r="I3" s="50"/>
      <c r="J3" s="50"/>
      <c r="K3" s="56"/>
    </row>
    <row r="4" ht="18.75" customHeight="1" spans="1:11">
      <c r="A4" s="49"/>
      <c r="B4" s="50"/>
      <c r="C4" s="50"/>
      <c r="D4" s="51"/>
      <c r="E4" s="50" t="s">
        <v>417</v>
      </c>
      <c r="F4" s="50" t="s">
        <v>386</v>
      </c>
      <c r="G4" s="50" t="s">
        <v>418</v>
      </c>
      <c r="H4" s="50"/>
      <c r="I4" s="50"/>
      <c r="J4" s="50" t="s">
        <v>419</v>
      </c>
      <c r="K4" s="56"/>
    </row>
    <row r="5" ht="18.75" customHeight="1" spans="1:11">
      <c r="A5" s="49"/>
      <c r="B5" s="50"/>
      <c r="C5" s="40"/>
      <c r="D5" s="51"/>
      <c r="E5" s="50"/>
      <c r="F5" s="50"/>
      <c r="G5" s="52" t="s">
        <v>76</v>
      </c>
      <c r="H5" s="52" t="s">
        <v>420</v>
      </c>
      <c r="I5" s="52" t="s">
        <v>421</v>
      </c>
      <c r="J5" s="50"/>
      <c r="K5" s="56"/>
    </row>
    <row r="6" ht="18.75" customHeight="1" spans="1:11">
      <c r="A6" s="49">
        <v>971</v>
      </c>
      <c r="B6" s="40" t="s">
        <v>61</v>
      </c>
      <c r="C6" s="40"/>
      <c r="D6" s="49">
        <v>2010301</v>
      </c>
      <c r="E6" s="53">
        <f>F6+G6+J6</f>
        <v>112.52</v>
      </c>
      <c r="F6" s="53">
        <v>75.52</v>
      </c>
      <c r="G6" s="52">
        <f>H6+I6</f>
        <v>24</v>
      </c>
      <c r="H6" s="52">
        <v>0</v>
      </c>
      <c r="I6" s="52">
        <v>24</v>
      </c>
      <c r="J6" s="52">
        <v>13</v>
      </c>
      <c r="K6" s="56"/>
    </row>
    <row r="7" ht="18.75" customHeight="1" spans="1:11">
      <c r="A7" s="49"/>
      <c r="B7" s="40"/>
      <c r="C7" s="40"/>
      <c r="D7" s="52"/>
      <c r="E7" s="53"/>
      <c r="F7" s="53"/>
      <c r="G7" s="52"/>
      <c r="H7" s="52"/>
      <c r="I7" s="52"/>
      <c r="J7" s="52"/>
      <c r="K7" s="56"/>
    </row>
    <row r="8" ht="18.75" customHeight="1" spans="1:11">
      <c r="A8" s="49"/>
      <c r="B8" s="40"/>
      <c r="C8" s="40"/>
      <c r="D8" s="52"/>
      <c r="E8" s="53"/>
      <c r="F8" s="53"/>
      <c r="G8" s="52"/>
      <c r="H8" s="52"/>
      <c r="I8" s="52"/>
      <c r="J8" s="52"/>
      <c r="K8" s="56"/>
    </row>
    <row r="9" ht="21" customHeight="1" spans="1:11">
      <c r="A9" s="54"/>
      <c r="B9" s="54"/>
      <c r="C9" s="54"/>
      <c r="D9" s="54"/>
      <c r="E9" s="54"/>
      <c r="F9" s="54"/>
      <c r="G9" s="54"/>
      <c r="H9" s="54"/>
      <c r="I9" s="54"/>
      <c r="J9" s="54"/>
      <c r="K9" s="55"/>
    </row>
    <row r="10" ht="21" customHeight="1" spans="1:1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</row>
  </sheetData>
  <mergeCells count="14">
    <mergeCell ref="A1:J1"/>
    <mergeCell ref="A2:F2"/>
    <mergeCell ref="H2:J2"/>
    <mergeCell ref="E3:J3"/>
    <mergeCell ref="G4:I4"/>
    <mergeCell ref="A9:J9"/>
    <mergeCell ref="A10:J10"/>
    <mergeCell ref="A3:A5"/>
    <mergeCell ref="B3:B5"/>
    <mergeCell ref="C3:C4"/>
    <mergeCell ref="D3:D5"/>
    <mergeCell ref="E4:E5"/>
    <mergeCell ref="F4:F5"/>
    <mergeCell ref="J4:J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B10" sqref="B10"/>
    </sheetView>
  </sheetViews>
  <sheetFormatPr defaultColWidth="9" defaultRowHeight="13.5"/>
  <cols>
    <col min="1" max="1" width="14.625" customWidth="1"/>
    <col min="2" max="2" width="15.5" customWidth="1"/>
    <col min="3" max="3" width="13.125" customWidth="1"/>
    <col min="4" max="5" width="18.75" customWidth="1"/>
    <col min="6" max="6" width="19.25" customWidth="1"/>
    <col min="7" max="8" width="22.625" customWidth="1"/>
    <col min="9" max="9" width="24.5" customWidth="1"/>
  </cols>
  <sheetData>
    <row r="1" ht="25.5" spans="1:9">
      <c r="A1" s="31" t="s">
        <v>422</v>
      </c>
      <c r="B1" s="31"/>
      <c r="C1" s="31"/>
      <c r="D1" s="31"/>
      <c r="E1" s="31"/>
      <c r="F1" s="31"/>
      <c r="G1" s="31"/>
      <c r="H1" s="31"/>
      <c r="I1" s="31"/>
    </row>
    <row r="3" spans="1:9">
      <c r="A3" s="32"/>
      <c r="B3" s="33"/>
      <c r="C3" s="32"/>
      <c r="D3" s="33"/>
      <c r="E3" s="33"/>
      <c r="F3" s="32"/>
      <c r="G3" s="33"/>
      <c r="H3" s="33"/>
      <c r="I3" s="44" t="s">
        <v>43</v>
      </c>
    </row>
    <row r="4" ht="25.15" customHeight="1" spans="1:9">
      <c r="A4" s="34" t="s">
        <v>45</v>
      </c>
      <c r="B4" s="35" t="s">
        <v>423</v>
      </c>
      <c r="C4" s="35" t="s">
        <v>424</v>
      </c>
      <c r="D4" s="35" t="s">
        <v>425</v>
      </c>
      <c r="E4" s="35"/>
      <c r="F4" s="35"/>
      <c r="G4" s="35" t="s">
        <v>426</v>
      </c>
      <c r="H4" s="35"/>
      <c r="I4" s="35"/>
    </row>
    <row r="5" ht="25.15" customHeight="1" spans="1:9">
      <c r="A5" s="34"/>
      <c r="B5" s="35"/>
      <c r="C5" s="35"/>
      <c r="D5" s="35" t="s">
        <v>427</v>
      </c>
      <c r="E5" s="35"/>
      <c r="F5" s="35"/>
      <c r="G5" s="35" t="s">
        <v>428</v>
      </c>
      <c r="H5" s="35"/>
      <c r="I5" s="35"/>
    </row>
    <row r="6" ht="25.15" customHeight="1" spans="1:9">
      <c r="A6" s="34"/>
      <c r="B6" s="35"/>
      <c r="C6" s="35"/>
      <c r="D6" s="35" t="s">
        <v>429</v>
      </c>
      <c r="E6" s="35" t="s">
        <v>430</v>
      </c>
      <c r="F6" s="35" t="s">
        <v>431</v>
      </c>
      <c r="G6" s="35" t="s">
        <v>432</v>
      </c>
      <c r="H6" s="35" t="s">
        <v>430</v>
      </c>
      <c r="I6" s="35" t="s">
        <v>431</v>
      </c>
    </row>
    <row r="7" ht="31" customHeight="1" spans="1:9">
      <c r="A7" s="36"/>
      <c r="B7" s="37"/>
      <c r="C7" s="38">
        <f>SUM(C8:C10)</f>
        <v>132004.13</v>
      </c>
      <c r="D7" s="39"/>
      <c r="E7" s="39"/>
      <c r="F7" s="39"/>
      <c r="G7" s="39"/>
      <c r="H7" s="39"/>
      <c r="I7" s="39"/>
    </row>
    <row r="8" ht="50" customHeight="1" spans="1:9">
      <c r="A8" s="40" t="s">
        <v>61</v>
      </c>
      <c r="B8" s="41" t="s">
        <v>80</v>
      </c>
      <c r="C8" s="38">
        <v>3957.8</v>
      </c>
      <c r="D8" s="42" t="s">
        <v>433</v>
      </c>
      <c r="E8" s="43" t="s">
        <v>434</v>
      </c>
      <c r="F8" s="42"/>
      <c r="G8" s="42" t="s">
        <v>435</v>
      </c>
      <c r="H8" s="43" t="s">
        <v>436</v>
      </c>
      <c r="I8" s="45"/>
    </row>
    <row r="9" ht="50" customHeight="1" spans="1:9">
      <c r="A9" s="40" t="s">
        <v>61</v>
      </c>
      <c r="B9" s="41" t="s">
        <v>81</v>
      </c>
      <c r="C9" s="38">
        <v>96204</v>
      </c>
      <c r="D9" s="42" t="s">
        <v>433</v>
      </c>
      <c r="E9" s="43" t="s">
        <v>437</v>
      </c>
      <c r="F9" s="42"/>
      <c r="G9" s="42" t="s">
        <v>435</v>
      </c>
      <c r="H9" s="43" t="s">
        <v>438</v>
      </c>
      <c r="I9" s="45"/>
    </row>
    <row r="10" ht="81" customHeight="1" spans="1:9">
      <c r="A10" s="40" t="s">
        <v>61</v>
      </c>
      <c r="B10" s="41" t="s">
        <v>439</v>
      </c>
      <c r="C10" s="38">
        <v>31842.33</v>
      </c>
      <c r="D10" s="42" t="s">
        <v>433</v>
      </c>
      <c r="E10" s="43" t="s">
        <v>440</v>
      </c>
      <c r="F10" s="42"/>
      <c r="G10" s="42" t="s">
        <v>435</v>
      </c>
      <c r="H10" s="43" t="s">
        <v>441</v>
      </c>
      <c r="I10" s="45"/>
    </row>
    <row r="11" ht="22" customHeight="1"/>
  </sheetData>
  <mergeCells count="11">
    <mergeCell ref="A1:I1"/>
    <mergeCell ref="A3:B3"/>
    <mergeCell ref="C3:D3"/>
    <mergeCell ref="F3:G3"/>
    <mergeCell ref="D4:F4"/>
    <mergeCell ref="G4:I4"/>
    <mergeCell ref="D5:F5"/>
    <mergeCell ref="G5:I5"/>
    <mergeCell ref="A4:A6"/>
    <mergeCell ref="B4:B6"/>
    <mergeCell ref="C4:C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部门收支总体情况表</vt:lpstr>
      <vt:lpstr>部门收入总体情况表</vt:lpstr>
      <vt:lpstr>部门支出总体情况表（03表）</vt:lpstr>
      <vt:lpstr>一般公共预算支出情况表（公开1）</vt:lpstr>
      <vt:lpstr>财政拨款收支总体情况表（公开3）</vt:lpstr>
      <vt:lpstr>一般公共预算基本支出表（公开4）</vt:lpstr>
      <vt:lpstr>政府性基金预算支出情况表（公开5）</vt:lpstr>
      <vt:lpstr>一般公共预算三公经费预算表</vt:lpstr>
      <vt:lpstr>预算项目绩效目标表</vt:lpstr>
      <vt:lpstr>整体支出绩效目标表</vt:lpstr>
      <vt:lpstr>部门预算支出经济科目分类表</vt:lpstr>
      <vt:lpstr>政府预算经济科目分类表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喻扩军</dc:creator>
  <cp:lastModifiedBy>Cmt</cp:lastModifiedBy>
  <dcterms:created xsi:type="dcterms:W3CDTF">2019-02-18T06:45:00Z</dcterms:created>
  <cp:lastPrinted>2019-02-21T04:17:00Z</cp:lastPrinted>
  <dcterms:modified xsi:type="dcterms:W3CDTF">2021-05-25T03:43:18Z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CE7A870E84AC4C6CB77D1269132639DA</vt:lpwstr>
  </property>
  <property fmtid="{D5CDD505-2E9C-101B-9397-08002B2CF9AE}" pid="3" name="KSOProductBuildVer">
    <vt:lpwstr>2052-11.1.0.10495</vt:lpwstr>
  </property>
</Properties>
</file>